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J:\My Documents\MBA\MBA Work\"/>
    </mc:Choice>
  </mc:AlternateContent>
  <bookViews>
    <workbookView xWindow="0" yWindow="0" windowWidth="23010" windowHeight="12105" activeTab="1"/>
  </bookViews>
  <sheets>
    <sheet name="Ledger" sheetId="21" r:id="rId1"/>
    <sheet name="Accounting Log Report" sheetId="20" r:id="rId2"/>
    <sheet name="5 Year Projections" sheetId="22" r:id="rId3"/>
  </sheets>
  <definedNames>
    <definedName name="_xlnm.Print_Area" localSheetId="1">'Accounting Log Report'!$A$1:$L$165</definedName>
    <definedName name="_xlnm.Print_Area" localSheetId="0">Ledger!$A$1:$I$190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4" i="20" l="1"/>
  <c r="E11" i="21" l="1"/>
  <c r="H37" i="22" l="1"/>
  <c r="I37" i="22"/>
  <c r="J37" i="22"/>
  <c r="K37" i="22"/>
  <c r="L37" i="22"/>
  <c r="M37" i="22"/>
  <c r="G37" i="22"/>
  <c r="H46" i="20"/>
  <c r="F82" i="20" s="1"/>
  <c r="H15" i="20"/>
  <c r="H16" i="20"/>
  <c r="H17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8" i="20"/>
  <c r="H39" i="20"/>
  <c r="H40" i="20"/>
  <c r="H41" i="20"/>
  <c r="H42" i="20"/>
  <c r="H43" i="20"/>
  <c r="H44" i="20"/>
  <c r="H45" i="20"/>
  <c r="H47" i="20"/>
  <c r="H50" i="20"/>
  <c r="H51" i="20"/>
  <c r="F83" i="20" s="1"/>
  <c r="H52" i="20"/>
  <c r="H14" i="20"/>
  <c r="H53" i="20" l="1"/>
  <c r="F74" i="20" s="1"/>
  <c r="H48" i="20"/>
  <c r="F78" i="20" s="1"/>
  <c r="H18" i="20"/>
  <c r="F73" i="20" s="1"/>
  <c r="H36" i="20"/>
  <c r="F77" i="20" l="1"/>
  <c r="H55" i="20"/>
  <c r="E12" i="21"/>
  <c r="G25" i="22"/>
  <c r="G28" i="22"/>
  <c r="G29" i="22"/>
  <c r="G30" i="22"/>
  <c r="H30" i="22"/>
  <c r="H29" i="22"/>
  <c r="H28" i="22"/>
  <c r="J20" i="22"/>
  <c r="K20" i="22" s="1"/>
  <c r="L20" i="22" s="1"/>
  <c r="M20" i="22" s="1"/>
  <c r="J19" i="22"/>
  <c r="K19" i="22" s="1"/>
  <c r="L19" i="22" s="1"/>
  <c r="M19" i="22" s="1"/>
  <c r="I21" i="22"/>
  <c r="J21" i="22" s="1"/>
  <c r="K21" i="22" s="1"/>
  <c r="L21" i="22" s="1"/>
  <c r="M21" i="22" s="1"/>
  <c r="J17" i="22"/>
  <c r="K17" i="22" s="1"/>
  <c r="L17" i="22" s="1"/>
  <c r="M17" i="22" s="1"/>
  <c r="J16" i="22"/>
  <c r="K16" i="22" s="1"/>
  <c r="L16" i="22" s="1"/>
  <c r="M16" i="22" s="1"/>
  <c r="J15" i="22"/>
  <c r="K15" i="22" s="1"/>
  <c r="L15" i="22" s="1"/>
  <c r="M15" i="22" s="1"/>
  <c r="J14" i="22"/>
  <c r="K14" i="22" s="1"/>
  <c r="L14" i="22" s="1"/>
  <c r="M14" i="22" s="1"/>
  <c r="I11" i="22"/>
  <c r="I30" i="22" s="1"/>
  <c r="I10" i="22"/>
  <c r="J10" i="22" s="1"/>
  <c r="I9" i="22"/>
  <c r="J9" i="22" s="1"/>
  <c r="K9" i="22" s="1"/>
  <c r="L9" i="22" s="1"/>
  <c r="M9" i="22" s="1"/>
  <c r="M28" i="22" s="1"/>
  <c r="H7" i="20"/>
  <c r="H7" i="22"/>
  <c r="H25" i="22" s="1"/>
  <c r="A68" i="20"/>
  <c r="J11" i="22" l="1"/>
  <c r="K11" i="22" s="1"/>
  <c r="L11" i="22" s="1"/>
  <c r="M11" i="22" s="1"/>
  <c r="I29" i="22"/>
  <c r="K10" i="22"/>
  <c r="J29" i="22"/>
  <c r="L28" i="22"/>
  <c r="K28" i="22"/>
  <c r="I28" i="22"/>
  <c r="J28" i="22"/>
  <c r="H31" i="22"/>
  <c r="H33" i="22" s="1"/>
  <c r="H41" i="22" s="1"/>
  <c r="G31" i="22"/>
  <c r="G33" i="22" s="1"/>
  <c r="I7" i="22"/>
  <c r="I25" i="22" s="1"/>
  <c r="F75" i="20" l="1"/>
  <c r="J30" i="22"/>
  <c r="I31" i="22"/>
  <c r="I32" i="22" s="1"/>
  <c r="J31" i="22"/>
  <c r="J32" i="22" s="1"/>
  <c r="K30" i="22"/>
  <c r="L10" i="22"/>
  <c r="K29" i="22"/>
  <c r="L30" i="22"/>
  <c r="H43" i="22"/>
  <c r="H44" i="22" s="1"/>
  <c r="J7" i="22"/>
  <c r="J25" i="22" s="1"/>
  <c r="G41" i="22"/>
  <c r="F80" i="20" l="1"/>
  <c r="I35" i="22"/>
  <c r="K31" i="22"/>
  <c r="K32" i="22" s="1"/>
  <c r="M10" i="22"/>
  <c r="M29" i="22" s="1"/>
  <c r="L29" i="22"/>
  <c r="L31" i="22" s="1"/>
  <c r="L32" i="22" s="1"/>
  <c r="M30" i="22"/>
  <c r="G43" i="22"/>
  <c r="G44" i="22" s="1"/>
  <c r="J33" i="22"/>
  <c r="K7" i="22"/>
  <c r="K25" i="22" s="1"/>
  <c r="F86" i="20" l="1"/>
  <c r="F87" i="20" s="1"/>
  <c r="L7" i="22"/>
  <c r="L25" i="22" s="1"/>
  <c r="M31" i="22"/>
  <c r="M32" i="22" s="1"/>
  <c r="J36" i="22"/>
  <c r="J35" i="22"/>
  <c r="I33" i="22"/>
  <c r="I36" i="22"/>
  <c r="M7" i="22" l="1"/>
  <c r="M25" i="22" s="1"/>
  <c r="K35" i="22"/>
  <c r="K33" i="22"/>
  <c r="K36" i="22"/>
  <c r="L35" i="22"/>
  <c r="L33" i="22"/>
  <c r="L36" i="22"/>
  <c r="K39" i="22" l="1"/>
  <c r="J39" i="22"/>
  <c r="J40" i="22"/>
  <c r="I39" i="22"/>
  <c r="I40" i="22"/>
  <c r="K40" i="22" l="1"/>
  <c r="I41" i="22"/>
  <c r="I43" i="22" s="1"/>
  <c r="L40" i="22"/>
  <c r="L39" i="22"/>
  <c r="M35" i="22"/>
  <c r="M33" i="22"/>
  <c r="M36" i="22"/>
  <c r="I44" i="22" l="1"/>
  <c r="J41" i="22"/>
  <c r="J43" i="22" s="1"/>
  <c r="M39" i="22" l="1"/>
  <c r="M40" i="22"/>
  <c r="J44" i="22"/>
  <c r="K41" i="22" l="1"/>
  <c r="K43" i="22" s="1"/>
  <c r="K44" i="22" l="1"/>
  <c r="L41" i="22" l="1"/>
  <c r="L43" i="22" s="1"/>
  <c r="L44" i="22" l="1"/>
  <c r="M41" i="22" l="1"/>
  <c r="M43" i="22" s="1"/>
  <c r="M44" i="22" l="1"/>
</calcChain>
</file>

<file path=xl/sharedStrings.xml><?xml version="1.0" encoding="utf-8"?>
<sst xmlns="http://schemas.openxmlformats.org/spreadsheetml/2006/main" count="124" uniqueCount="83">
  <si>
    <t>Actual</t>
  </si>
  <si>
    <t>Projected</t>
  </si>
  <si>
    <t>New Store</t>
  </si>
  <si>
    <t>Income Statement</t>
  </si>
  <si>
    <t>Interest Income Rate</t>
  </si>
  <si>
    <t>Interest Expense Rate</t>
  </si>
  <si>
    <t>Tax Rate</t>
  </si>
  <si>
    <t>Sales</t>
  </si>
  <si>
    <t>Total Net Sales</t>
  </si>
  <si>
    <t>Total Revenue</t>
  </si>
  <si>
    <t>Operating Income (EBIT)</t>
  </si>
  <si>
    <t>Pre-Tax Income</t>
  </si>
  <si>
    <t>Tax Expense</t>
  </si>
  <si>
    <t>% of Sales - Other Revenue</t>
  </si>
  <si>
    <t>% of Sales - Cost of Sales</t>
  </si>
  <si>
    <t>% of Sales - SG&amp;A</t>
  </si>
  <si>
    <t>Other Revenue</t>
  </si>
  <si>
    <t>Cost of Sales</t>
  </si>
  <si>
    <t>Net Interest Expense</t>
  </si>
  <si>
    <t>Net Earnings</t>
  </si>
  <si>
    <t>[Your Company] Financial Model</t>
  </si>
  <si>
    <t>Place a logo here!</t>
  </si>
  <si>
    <t>[Your Company] Accounting Log</t>
  </si>
  <si>
    <t>Date</t>
  </si>
  <si>
    <t>$ Income (-Expense)</t>
  </si>
  <si>
    <t>Category</t>
  </si>
  <si>
    <t>$Income (-Expense)</t>
  </si>
  <si>
    <t>Advertising Income</t>
  </si>
  <si>
    <t>Other Income</t>
  </si>
  <si>
    <t>Other Expense</t>
  </si>
  <si>
    <t>Game 1 Sales</t>
  </si>
  <si>
    <t>Selling, General, Administrative, Other</t>
  </si>
  <si>
    <t>Sales - New Game 1</t>
  </si>
  <si>
    <t>Sales - New Game 2</t>
  </si>
  <si>
    <t>Sales - Existing Games</t>
  </si>
  <si>
    <t>Game 2 Sales</t>
  </si>
  <si>
    <t>Interest Expense</t>
  </si>
  <si>
    <t>Interest Income</t>
  </si>
  <si>
    <t>What is this year's effective tax rate?</t>
  </si>
  <si>
    <t>Desired Growth Rate?</t>
  </si>
  <si>
    <t>% of Sales - Other Cost</t>
  </si>
  <si>
    <t>Assumptions and Resuting Predictions</t>
  </si>
  <si>
    <t>Net Interest (Income)</t>
  </si>
  <si>
    <t>Footer</t>
  </si>
  <si>
    <t>[Your Company] Accounting Log Continued</t>
  </si>
  <si>
    <t>What year is it?</t>
  </si>
  <si>
    <t>ASSUMPTIONS</t>
  </si>
  <si>
    <t>RESULTING PREDICTIONS</t>
  </si>
  <si>
    <t>What is your starting cash balance?</t>
  </si>
  <si>
    <t>How much inventory did you start with?</t>
  </si>
  <si>
    <t>Game 3 Sales</t>
  </si>
  <si>
    <t>Total Game Sales</t>
  </si>
  <si>
    <t>COGS</t>
  </si>
  <si>
    <t>Game 1 Components</t>
  </si>
  <si>
    <t>Game 1 Handling Fees</t>
  </si>
  <si>
    <t>Game 1 Shipping</t>
  </si>
  <si>
    <t>Game 1 Sales Tax</t>
  </si>
  <si>
    <t>Game 1 Other</t>
  </si>
  <si>
    <t>Game 2 Components</t>
  </si>
  <si>
    <t>Game 2 Handling Fees</t>
  </si>
  <si>
    <t>Game 2 Shipping</t>
  </si>
  <si>
    <t>Game 2 Sales Tax</t>
  </si>
  <si>
    <t>Game 2 Other</t>
  </si>
  <si>
    <t>Game 3 Components</t>
  </si>
  <si>
    <t>Game 3 Handling Fees</t>
  </si>
  <si>
    <t>Game 3 Shipping</t>
  </si>
  <si>
    <t>Game 3 Sales Tax</t>
  </si>
  <si>
    <t>Game 3 Other</t>
  </si>
  <si>
    <t>Total COGS</t>
  </si>
  <si>
    <t>Expenses</t>
  </si>
  <si>
    <t>Art</t>
  </si>
  <si>
    <t>Advertising</t>
  </si>
  <si>
    <t>Graphic Design</t>
  </si>
  <si>
    <t>Convention Costs</t>
  </si>
  <si>
    <t>Travel</t>
  </si>
  <si>
    <t>Salary/Benefits</t>
  </si>
  <si>
    <t>Legal</t>
  </si>
  <si>
    <t>Total Expenses</t>
  </si>
  <si>
    <t>Game Sales Other</t>
  </si>
  <si>
    <t>Game COGS Other</t>
  </si>
  <si>
    <t>Total Other Revenue</t>
  </si>
  <si>
    <t>Change in Cash Total</t>
  </si>
  <si>
    <t>How much inventory did you end with?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</si>
</sst>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_(* #,##0.0_);_(* \(#,##0.0\);_(* &quot;-&quot;??_);_(@_)"/>
    <numFmt numFmtId="168" formatCode="0.0%"/>
    <numFmt numFmtId="169" formatCode="_(* #,##0.0000_);_(* \(#,##0.0000\);_(* &quot;-&quot;??_);_(@_)"/>
    <numFmt numFmtId="170" formatCode="_(* #,##0.000_);_(* \(#,##0.000\);_(* &quot;-&quot;??_);_(@_)"/>
    <numFmt numFmtId="171" formatCode="&quot;$&quot;#,##0.0_);[Red]\(&quot;$&quot;#,##0.0\)"/>
    <numFmt numFmtId="172" formatCode="_(* #,##0_);_(* \(#,##0\);_(* &quot;-&quot;?_);_(@_)"/>
    <numFmt numFmtId="173" formatCode="0.000"/>
    <numFmt numFmtId="174" formatCode="[$-409]mmmm\ d\,\ 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1"/>
      <color theme="8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sz val="11"/>
      <color rgb="FF3F3F76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3" borderId="7" applyNumberFormat="0" applyAlignment="0" applyProtection="0"/>
  </cellStyleXfs>
  <cellXfs count="22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164" fontId="2" fillId="0" borderId="0" xfId="1" applyNumberFormat="1" applyFont="1" applyFill="1"/>
    <xf numFmtId="0" fontId="3" fillId="0" borderId="0" xfId="0" applyFont="1" applyFill="1"/>
    <xf numFmtId="164" fontId="3" fillId="0" borderId="0" xfId="1" applyNumberFormat="1" applyFont="1" applyFill="1"/>
    <xf numFmtId="0" fontId="2" fillId="0" borderId="0" xfId="0" applyFont="1" applyFill="1" applyBorder="1"/>
    <xf numFmtId="0" fontId="2" fillId="0" borderId="0" xfId="0" applyFont="1" applyFill="1" applyBorder="1" applyAlignment="1"/>
    <xf numFmtId="43" fontId="2" fillId="0" borderId="0" xfId="1" applyNumberFormat="1" applyFont="1" applyFill="1"/>
    <xf numFmtId="166" fontId="2" fillId="0" borderId="0" xfId="0" applyNumberFormat="1" applyFont="1" applyFill="1"/>
    <xf numFmtId="169" fontId="2" fillId="0" borderId="0" xfId="0" applyNumberFormat="1" applyFont="1" applyFill="1"/>
    <xf numFmtId="164" fontId="4" fillId="0" borderId="0" xfId="1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164" fontId="5" fillId="0" borderId="0" xfId="1" applyNumberFormat="1" applyFont="1" applyFill="1" applyBorder="1" applyAlignment="1">
      <alignment vertical="top" wrapText="1"/>
    </xf>
    <xf numFmtId="0" fontId="3" fillId="0" borderId="0" xfId="0" applyFont="1" applyFill="1" applyBorder="1"/>
    <xf numFmtId="164" fontId="4" fillId="0" borderId="0" xfId="1" applyNumberFormat="1" applyFont="1" applyFill="1" applyBorder="1" applyAlignment="1">
      <alignment horizontal="right" vertical="top" wrapText="1" indent="1"/>
    </xf>
    <xf numFmtId="10" fontId="4" fillId="0" borderId="0" xfId="0" applyNumberFormat="1" applyFont="1" applyFill="1" applyBorder="1" applyAlignment="1">
      <alignment horizontal="right" vertical="top" wrapText="1" indent="1"/>
    </xf>
    <xf numFmtId="0" fontId="4" fillId="0" borderId="0" xfId="0" applyFont="1" applyFill="1" applyBorder="1" applyAlignment="1">
      <alignment horizontal="right" vertical="top" wrapText="1" indent="1"/>
    </xf>
    <xf numFmtId="49" fontId="2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164" fontId="4" fillId="0" borderId="0" xfId="1" applyNumberFormat="1" applyFont="1" applyFill="1" applyBorder="1" applyAlignment="1">
      <alignment vertical="top" wrapText="1"/>
    </xf>
    <xf numFmtId="10" fontId="4" fillId="0" borderId="0" xfId="0" applyNumberFormat="1" applyFont="1" applyFill="1" applyBorder="1" applyAlignment="1">
      <alignment vertical="top" wrapText="1"/>
    </xf>
    <xf numFmtId="168" fontId="4" fillId="0" borderId="0" xfId="0" applyNumberFormat="1" applyFont="1" applyFill="1" applyBorder="1" applyAlignment="1">
      <alignment horizontal="right" vertical="top" wrapText="1" indent="1"/>
    </xf>
    <xf numFmtId="0" fontId="4" fillId="0" borderId="0" xfId="0" applyFont="1" applyFill="1" applyBorder="1"/>
    <xf numFmtId="164" fontId="4" fillId="0" borderId="0" xfId="1" applyNumberFormat="1" applyFont="1" applyFill="1" applyBorder="1"/>
    <xf numFmtId="164" fontId="2" fillId="0" borderId="0" xfId="1" applyNumberFormat="1" applyFont="1" applyFill="1" applyBorder="1"/>
    <xf numFmtId="164" fontId="3" fillId="0" borderId="0" xfId="1" applyNumberFormat="1" applyFont="1" applyFill="1" applyBorder="1"/>
    <xf numFmtId="0" fontId="7" fillId="0" borderId="0" xfId="0" applyFont="1" applyFill="1" applyBorder="1"/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Font="1" applyFill="1"/>
    <xf numFmtId="0" fontId="2" fillId="0" borderId="1" xfId="0" applyFont="1" applyFill="1" applyBorder="1" applyAlignment="1">
      <alignment horizontal="centerContinuous"/>
    </xf>
    <xf numFmtId="0" fontId="2" fillId="0" borderId="2" xfId="0" applyFont="1" applyFill="1" applyBorder="1" applyAlignment="1">
      <alignment horizontal="centerContinuous"/>
    </xf>
    <xf numFmtId="0" fontId="2" fillId="0" borderId="3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right"/>
    </xf>
    <xf numFmtId="44" fontId="2" fillId="0" borderId="0" xfId="2" applyNumberFormat="1" applyFont="1" applyFill="1" applyBorder="1" applyAlignment="1">
      <alignment horizontal="right"/>
    </xf>
    <xf numFmtId="166" fontId="2" fillId="0" borderId="0" xfId="2" applyNumberFormat="1" applyFont="1" applyFill="1" applyBorder="1" applyAlignment="1">
      <alignment horizontal="right"/>
    </xf>
    <xf numFmtId="10" fontId="2" fillId="0" borderId="0" xfId="3" applyNumberFormat="1" applyFont="1" applyFill="1"/>
    <xf numFmtId="10" fontId="2" fillId="0" borderId="0" xfId="3" applyNumberFormat="1" applyFont="1" applyFill="1" applyBorder="1"/>
    <xf numFmtId="170" fontId="2" fillId="0" borderId="0" xfId="1" applyNumberFormat="1" applyFont="1" applyFill="1"/>
    <xf numFmtId="166" fontId="2" fillId="0" borderId="0" xfId="2" applyNumberFormat="1" applyFont="1" applyFill="1"/>
    <xf numFmtId="0" fontId="2" fillId="0" borderId="5" xfId="0" applyFont="1" applyFill="1" applyBorder="1"/>
    <xf numFmtId="164" fontId="2" fillId="0" borderId="5" xfId="1" applyNumberFormat="1" applyFont="1" applyFill="1" applyBorder="1"/>
    <xf numFmtId="165" fontId="2" fillId="0" borderId="0" xfId="2" applyNumberFormat="1" applyFont="1" applyFill="1"/>
    <xf numFmtId="168" fontId="2" fillId="0" borderId="0" xfId="3" applyNumberFormat="1" applyFont="1" applyFill="1"/>
    <xf numFmtId="0" fontId="2" fillId="0" borderId="0" xfId="0" applyFont="1" applyFill="1" applyAlignment="1">
      <alignment horizontal="left"/>
    </xf>
    <xf numFmtId="166" fontId="2" fillId="0" borderId="0" xfId="2" applyNumberFormat="1" applyFont="1" applyFill="1" applyBorder="1" applyAlignment="1">
      <alignment horizontal="center"/>
    </xf>
    <xf numFmtId="166" fontId="2" fillId="0" borderId="5" xfId="2" applyNumberFormat="1" applyFont="1" applyFill="1" applyBorder="1" applyAlignment="1">
      <alignment horizontal="center"/>
    </xf>
    <xf numFmtId="166" fontId="2" fillId="0" borderId="0" xfId="2" applyNumberFormat="1" applyFont="1" applyFill="1" applyBorder="1"/>
    <xf numFmtId="0" fontId="2" fillId="0" borderId="6" xfId="0" applyFont="1" applyFill="1" applyBorder="1"/>
    <xf numFmtId="165" fontId="2" fillId="0" borderId="0" xfId="2" applyNumberFormat="1" applyFont="1" applyFill="1" applyBorder="1"/>
    <xf numFmtId="165" fontId="2" fillId="0" borderId="0" xfId="0" applyNumberFormat="1" applyFont="1" applyFill="1" applyAlignment="1">
      <alignment horizontal="centerContinuous"/>
    </xf>
    <xf numFmtId="165" fontId="3" fillId="0" borderId="0" xfId="0" applyNumberFormat="1" applyFont="1" applyFill="1" applyAlignment="1">
      <alignment horizontal="centerContinuous"/>
    </xf>
    <xf numFmtId="164" fontId="2" fillId="0" borderId="0" xfId="0" applyNumberFormat="1" applyFont="1" applyFill="1" applyBorder="1"/>
    <xf numFmtId="167" fontId="2" fillId="0" borderId="0" xfId="0" applyNumberFormat="1" applyFont="1" applyFill="1" applyBorder="1"/>
    <xf numFmtId="166" fontId="2" fillId="0" borderId="6" xfId="2" applyNumberFormat="1" applyFont="1" applyFill="1" applyBorder="1"/>
    <xf numFmtId="44" fontId="2" fillId="0" borderId="0" xfId="2" applyFont="1" applyFill="1" applyBorder="1"/>
    <xf numFmtId="165" fontId="2" fillId="0" borderId="0" xfId="2" applyNumberFormat="1" applyFont="1" applyFill="1" applyBorder="1" applyAlignment="1">
      <alignment horizontal="center"/>
    </xf>
    <xf numFmtId="167" fontId="2" fillId="0" borderId="0" xfId="1" applyNumberFormat="1" applyFont="1" applyFill="1" applyBorder="1" applyAlignment="1">
      <alignment horizontal="center"/>
    </xf>
    <xf numFmtId="10" fontId="2" fillId="0" borderId="0" xfId="3" applyNumberFormat="1" applyFont="1" applyFill="1" applyBorder="1" applyAlignment="1">
      <alignment horizontal="right"/>
    </xf>
    <xf numFmtId="43" fontId="2" fillId="0" borderId="0" xfId="1" applyFont="1" applyFill="1" applyBorder="1"/>
    <xf numFmtId="9" fontId="2" fillId="0" borderId="0" xfId="3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44" fontId="2" fillId="0" borderId="0" xfId="2" applyNumberFormat="1" applyFont="1" applyFill="1" applyBorder="1"/>
    <xf numFmtId="170" fontId="2" fillId="0" borderId="0" xfId="1" applyNumberFormat="1" applyFont="1" applyFill="1" applyBorder="1"/>
    <xf numFmtId="170" fontId="2" fillId="0" borderId="0" xfId="0" applyNumberFormat="1" applyFont="1" applyFill="1" applyBorder="1"/>
    <xf numFmtId="166" fontId="2" fillId="0" borderId="0" xfId="0" applyNumberFormat="1" applyFont="1" applyFill="1" applyBorder="1"/>
    <xf numFmtId="168" fontId="2" fillId="0" borderId="0" xfId="3" applyNumberFormat="1" applyFont="1" applyFill="1" applyBorder="1"/>
    <xf numFmtId="5" fontId="2" fillId="0" borderId="0" xfId="2" applyNumberFormat="1" applyFont="1" applyFill="1" applyBorder="1"/>
    <xf numFmtId="0" fontId="2" fillId="0" borderId="0" xfId="0" applyFont="1" applyFill="1" applyBorder="1" applyAlignment="1">
      <alignment horizontal="left"/>
    </xf>
    <xf numFmtId="8" fontId="2" fillId="0" borderId="0" xfId="0" applyNumberFormat="1" applyFont="1" applyFill="1" applyBorder="1"/>
    <xf numFmtId="0" fontId="2" fillId="0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Continuous"/>
    </xf>
    <xf numFmtId="0" fontId="3" fillId="0" borderId="0" xfId="0" applyFont="1" applyBorder="1"/>
    <xf numFmtId="0" fontId="2" fillId="0" borderId="0" xfId="0" applyFont="1" applyBorder="1"/>
    <xf numFmtId="169" fontId="2" fillId="0" borderId="0" xfId="0" applyNumberFormat="1" applyFont="1" applyFill="1" applyBorder="1"/>
    <xf numFmtId="0" fontId="2" fillId="2" borderId="0" xfId="0" applyFont="1" applyFill="1" applyBorder="1"/>
    <xf numFmtId="164" fontId="2" fillId="2" borderId="0" xfId="1" applyNumberFormat="1" applyFont="1" applyFill="1" applyBorder="1"/>
    <xf numFmtId="0" fontId="3" fillId="0" borderId="0" xfId="0" applyFont="1" applyFill="1" applyBorder="1" applyAlignment="1">
      <alignment horizontal="centerContinuous"/>
    </xf>
    <xf numFmtId="165" fontId="3" fillId="0" borderId="0" xfId="0" applyNumberFormat="1" applyFont="1" applyFill="1" applyBorder="1" applyAlignment="1">
      <alignment horizontal="centerContinuous"/>
    </xf>
    <xf numFmtId="165" fontId="2" fillId="0" borderId="0" xfId="0" applyNumberFormat="1" applyFont="1" applyFill="1" applyBorder="1"/>
    <xf numFmtId="165" fontId="2" fillId="0" borderId="0" xfId="1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/>
    <xf numFmtId="10" fontId="2" fillId="0" borderId="0" xfId="3" applyNumberFormat="1" applyFont="1" applyFill="1" applyBorder="1" applyAlignment="1">
      <alignment horizontal="right" indent="2"/>
    </xf>
    <xf numFmtId="43" fontId="2" fillId="0" borderId="0" xfId="1" applyNumberFormat="1" applyFont="1" applyFill="1" applyBorder="1"/>
    <xf numFmtId="167" fontId="2" fillId="0" borderId="0" xfId="3" applyNumberFormat="1" applyFont="1" applyFill="1" applyBorder="1"/>
    <xf numFmtId="43" fontId="2" fillId="0" borderId="0" xfId="0" applyNumberFormat="1" applyFont="1" applyFill="1" applyBorder="1"/>
    <xf numFmtId="44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10" fontId="2" fillId="0" borderId="0" xfId="0" applyNumberFormat="1" applyFont="1" applyFill="1" applyBorder="1"/>
    <xf numFmtId="171" fontId="2" fillId="0" borderId="0" xfId="0" applyNumberFormat="1" applyFont="1" applyFill="1" applyBorder="1"/>
    <xf numFmtId="6" fontId="2" fillId="0" borderId="0" xfId="0" applyNumberFormat="1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167" fontId="2" fillId="0" borderId="0" xfId="1" applyNumberFormat="1" applyFont="1" applyFill="1" applyBorder="1"/>
    <xf numFmtId="167" fontId="2" fillId="0" borderId="0" xfId="1" applyNumberFormat="1" applyFont="1" applyFill="1" applyBorder="1" applyAlignment="1">
      <alignment horizontal="centerContinuous"/>
    </xf>
    <xf numFmtId="172" fontId="2" fillId="0" borderId="0" xfId="0" applyNumberFormat="1" applyFont="1" applyFill="1" applyBorder="1"/>
    <xf numFmtId="173" fontId="2" fillId="0" borderId="0" xfId="0" applyNumberFormat="1" applyFont="1" applyFill="1" applyBorder="1"/>
    <xf numFmtId="9" fontId="2" fillId="0" borderId="0" xfId="3" applyFont="1" applyFill="1" applyBorder="1"/>
    <xf numFmtId="0" fontId="3" fillId="0" borderId="0" xfId="0" applyFont="1" applyFill="1" applyAlignment="1"/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49" fontId="2" fillId="0" borderId="0" xfId="2" applyNumberFormat="1" applyFont="1" applyFill="1" applyBorder="1" applyAlignment="1">
      <alignment horizontal="right"/>
    </xf>
    <xf numFmtId="44" fontId="2" fillId="0" borderId="0" xfId="2" applyFont="1" applyFill="1" applyBorder="1" applyAlignment="1">
      <alignment horizontal="center"/>
    </xf>
    <xf numFmtId="44" fontId="2" fillId="0" borderId="0" xfId="2" applyFont="1" applyFill="1" applyBorder="1" applyAlignment="1"/>
    <xf numFmtId="44" fontId="2" fillId="0" borderId="0" xfId="2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174" fontId="11" fillId="0" borderId="0" xfId="0" applyNumberFormat="1" applyFont="1" applyFill="1" applyBorder="1" applyAlignment="1">
      <alignment horizontal="center"/>
    </xf>
    <xf numFmtId="44" fontId="11" fillId="0" borderId="0" xfId="2" applyFont="1" applyFill="1" applyBorder="1" applyAlignment="1">
      <alignment horizontal="center"/>
    </xf>
    <xf numFmtId="174" fontId="2" fillId="0" borderId="0" xfId="0" applyNumberFormat="1" applyFont="1" applyFill="1" applyBorder="1" applyAlignment="1"/>
    <xf numFmtId="0" fontId="2" fillId="0" borderId="0" xfId="0" applyFont="1" applyFill="1" applyAlignment="1"/>
    <xf numFmtId="44" fontId="2" fillId="0" borderId="0" xfId="2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centerContinuous"/>
    </xf>
    <xf numFmtId="174" fontId="12" fillId="0" borderId="0" xfId="0" applyNumberFormat="1" applyFont="1" applyFill="1" applyBorder="1" applyAlignment="1">
      <alignment horizontal="center"/>
    </xf>
    <xf numFmtId="44" fontId="12" fillId="0" borderId="0" xfId="2" applyFont="1" applyFill="1" applyBorder="1" applyAlignment="1">
      <alignment horizontal="center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0" fontId="3" fillId="0" borderId="6" xfId="0" applyFont="1" applyFill="1" applyBorder="1" applyAlignment="1"/>
    <xf numFmtId="1" fontId="10" fillId="3" borderId="14" xfId="8" applyNumberFormat="1" applyBorder="1" applyAlignment="1">
      <alignment horizontal="center"/>
    </xf>
    <xf numFmtId="0" fontId="2" fillId="0" borderId="18" xfId="0" applyFont="1" applyFill="1" applyBorder="1"/>
    <xf numFmtId="0" fontId="2" fillId="0" borderId="19" xfId="0" applyFont="1" applyFill="1" applyBorder="1" applyAlignment="1">
      <alignment horizontal="centerContinuous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/>
    <xf numFmtId="44" fontId="10" fillId="3" borderId="7" xfId="8" applyNumberFormat="1" applyBorder="1" applyAlignment="1">
      <alignment horizontal="right"/>
    </xf>
    <xf numFmtId="44" fontId="2" fillId="0" borderId="21" xfId="2" applyFont="1" applyFill="1" applyBorder="1" applyAlignment="1">
      <alignment horizontal="right"/>
    </xf>
    <xf numFmtId="44" fontId="10" fillId="3" borderId="7" xfId="8" applyNumberFormat="1" applyBorder="1"/>
    <xf numFmtId="44" fontId="2" fillId="0" borderId="21" xfId="2" applyNumberFormat="1" applyFont="1" applyFill="1" applyBorder="1" applyAlignment="1">
      <alignment horizontal="right"/>
    </xf>
    <xf numFmtId="10" fontId="10" fillId="3" borderId="7" xfId="8" applyNumberFormat="1" applyBorder="1"/>
    <xf numFmtId="10" fontId="2" fillId="0" borderId="21" xfId="3" applyNumberFormat="1" applyFont="1" applyFill="1" applyBorder="1"/>
    <xf numFmtId="9" fontId="10" fillId="3" borderId="7" xfId="8" applyNumberFormat="1" applyBorder="1"/>
    <xf numFmtId="0" fontId="2" fillId="0" borderId="8" xfId="0" applyFont="1" applyFill="1" applyBorder="1"/>
    <xf numFmtId="0" fontId="2" fillId="0" borderId="13" xfId="0" applyFont="1" applyFill="1" applyBorder="1"/>
    <xf numFmtId="10" fontId="10" fillId="3" borderId="22" xfId="8" applyNumberFormat="1" applyBorder="1"/>
    <xf numFmtId="10" fontId="2" fillId="0" borderId="13" xfId="3" applyNumberFormat="1" applyFont="1" applyFill="1" applyBorder="1"/>
    <xf numFmtId="10" fontId="2" fillId="0" borderId="9" xfId="3" applyNumberFormat="1" applyFont="1" applyFill="1" applyBorder="1"/>
    <xf numFmtId="165" fontId="2" fillId="0" borderId="21" xfId="2" applyNumberFormat="1" applyFont="1" applyFill="1" applyBorder="1"/>
    <xf numFmtId="166" fontId="2" fillId="0" borderId="21" xfId="2" applyNumberFormat="1" applyFont="1" applyFill="1" applyBorder="1"/>
    <xf numFmtId="164" fontId="10" fillId="3" borderId="7" xfId="8" applyNumberFormat="1" applyBorder="1"/>
    <xf numFmtId="164" fontId="2" fillId="0" borderId="21" xfId="1" applyNumberFormat="1" applyFont="1" applyFill="1" applyBorder="1"/>
    <xf numFmtId="166" fontId="2" fillId="0" borderId="23" xfId="2" applyNumberFormat="1" applyFont="1" applyFill="1" applyBorder="1" applyAlignment="1">
      <alignment horizontal="center"/>
    </xf>
    <xf numFmtId="164" fontId="2" fillId="0" borderId="23" xfId="1" applyNumberFormat="1" applyFont="1" applyFill="1" applyBorder="1"/>
    <xf numFmtId="0" fontId="2" fillId="0" borderId="24" xfId="0" applyFont="1" applyFill="1" applyBorder="1"/>
    <xf numFmtId="0" fontId="2" fillId="0" borderId="25" xfId="0" applyFont="1" applyFill="1" applyBorder="1"/>
    <xf numFmtId="166" fontId="2" fillId="0" borderId="25" xfId="2" applyNumberFormat="1" applyFont="1" applyFill="1" applyBorder="1"/>
    <xf numFmtId="166" fontId="2" fillId="0" borderId="26" xfId="2" applyNumberFormat="1" applyFont="1" applyFill="1" applyBorder="1"/>
    <xf numFmtId="166" fontId="10" fillId="0" borderId="0" xfId="8" applyNumberFormat="1" applyFill="1" applyBorder="1"/>
    <xf numFmtId="164" fontId="10" fillId="0" borderId="0" xfId="8" applyNumberFormat="1" applyFill="1" applyBorder="1"/>
    <xf numFmtId="166" fontId="10" fillId="0" borderId="5" xfId="8" applyNumberFormat="1" applyFill="1" applyBorder="1" applyAlignment="1">
      <alignment horizontal="center"/>
    </xf>
    <xf numFmtId="1" fontId="13" fillId="3" borderId="7" xfId="8" applyNumberFormat="1" applyFont="1" applyAlignment="1">
      <alignment horizontal="center" vertical="center"/>
    </xf>
    <xf numFmtId="168" fontId="13" fillId="3" borderId="7" xfId="8" applyNumberFormat="1" applyFont="1" applyAlignment="1">
      <alignment horizontal="center" vertical="center"/>
    </xf>
    <xf numFmtId="44" fontId="13" fillId="3" borderId="7" xfId="2" applyFont="1" applyFill="1" applyBorder="1" applyAlignment="1">
      <alignment horizontal="center" vertical="center"/>
    </xf>
    <xf numFmtId="44" fontId="4" fillId="2" borderId="0" xfId="2" applyFont="1" applyFill="1" applyBorder="1" applyAlignment="1">
      <alignment horizontal="right"/>
    </xf>
    <xf numFmtId="44" fontId="2" fillId="2" borderId="0" xfId="2" applyFont="1" applyFill="1" applyBorder="1" applyAlignment="1">
      <alignment horizontal="right"/>
    </xf>
    <xf numFmtId="44" fontId="2" fillId="2" borderId="0" xfId="2" applyFont="1" applyFill="1" applyAlignment="1"/>
    <xf numFmtId="44" fontId="2" fillId="2" borderId="0" xfId="2" applyFont="1" applyFill="1" applyBorder="1" applyAlignment="1"/>
    <xf numFmtId="0" fontId="2" fillId="2" borderId="0" xfId="0" applyFont="1" applyFill="1" applyAlignment="1"/>
    <xf numFmtId="10" fontId="2" fillId="2" borderId="0" xfId="3" applyNumberFormat="1" applyFont="1" applyFill="1" applyBorder="1"/>
    <xf numFmtId="170" fontId="2" fillId="2" borderId="0" xfId="1" applyNumberFormat="1" applyFont="1" applyFill="1" applyBorder="1"/>
    <xf numFmtId="0" fontId="2" fillId="2" borderId="0" xfId="0" applyFont="1" applyFill="1"/>
    <xf numFmtId="0" fontId="2" fillId="4" borderId="0" xfId="0" applyFont="1" applyFill="1" applyBorder="1" applyAlignment="1"/>
    <xf numFmtId="0" fontId="4" fillId="4" borderId="0" xfId="0" applyFont="1" applyFill="1" applyBorder="1" applyAlignment="1"/>
    <xf numFmtId="44" fontId="4" fillId="4" borderId="0" xfId="2" applyFont="1" applyFill="1" applyBorder="1" applyAlignment="1">
      <alignment horizontal="right"/>
    </xf>
    <xf numFmtId="0" fontId="2" fillId="4" borderId="0" xfId="0" applyFont="1" applyFill="1" applyBorder="1"/>
    <xf numFmtId="0" fontId="4" fillId="4" borderId="0" xfId="0" applyFont="1" applyFill="1" applyAlignment="1"/>
    <xf numFmtId="164" fontId="2" fillId="4" borderId="0" xfId="1" applyNumberFormat="1" applyFont="1" applyFill="1"/>
    <xf numFmtId="0" fontId="2" fillId="4" borderId="0" xfId="0" applyFont="1" applyFill="1" applyAlignment="1"/>
    <xf numFmtId="166" fontId="2" fillId="4" borderId="0" xfId="2" applyNumberFormat="1" applyFont="1" applyFill="1" applyBorder="1" applyAlignment="1">
      <alignment horizontal="center"/>
    </xf>
    <xf numFmtId="170" fontId="2" fillId="4" borderId="0" xfId="1" applyNumberFormat="1" applyFont="1" applyFill="1" applyBorder="1"/>
    <xf numFmtId="0" fontId="2" fillId="4" borderId="0" xfId="0" applyFont="1" applyFill="1"/>
    <xf numFmtId="166" fontId="2" fillId="4" borderId="0" xfId="2" applyNumberFormat="1" applyFont="1" applyFill="1" applyBorder="1"/>
    <xf numFmtId="164" fontId="2" fillId="4" borderId="0" xfId="1" applyNumberFormat="1" applyFont="1" applyFill="1" applyBorder="1"/>
    <xf numFmtId="164" fontId="2" fillId="4" borderId="6" xfId="1" applyNumberFormat="1" applyFont="1" applyFill="1" applyBorder="1"/>
    <xf numFmtId="0" fontId="2" fillId="4" borderId="6" xfId="0" applyFont="1" applyFill="1" applyBorder="1"/>
    <xf numFmtId="44" fontId="4" fillId="4" borderId="6" xfId="2" applyFont="1" applyFill="1" applyBorder="1" applyAlignment="1">
      <alignment horizontal="right"/>
    </xf>
    <xf numFmtId="0" fontId="2" fillId="5" borderId="0" xfId="0" applyFont="1" applyFill="1" applyBorder="1"/>
    <xf numFmtId="0" fontId="4" fillId="5" borderId="0" xfId="0" applyFont="1" applyFill="1" applyAlignment="1"/>
    <xf numFmtId="44" fontId="4" fillId="5" borderId="0" xfId="2" applyFont="1" applyFill="1" applyBorder="1" applyAlignment="1">
      <alignment horizontal="right"/>
    </xf>
    <xf numFmtId="164" fontId="2" fillId="5" borderId="6" xfId="1" applyNumberFormat="1" applyFont="1" applyFill="1" applyBorder="1" applyAlignment="1">
      <alignment horizontal="left"/>
    </xf>
    <xf numFmtId="0" fontId="4" fillId="5" borderId="6" xfId="0" applyFont="1" applyFill="1" applyBorder="1" applyAlignment="1"/>
    <xf numFmtId="44" fontId="4" fillId="5" borderId="6" xfId="2" applyFont="1" applyFill="1" applyBorder="1" applyAlignment="1">
      <alignment horizontal="right"/>
    </xf>
    <xf numFmtId="164" fontId="2" fillId="5" borderId="0" xfId="1" applyNumberFormat="1" applyFont="1" applyFill="1"/>
    <xf numFmtId="0" fontId="2" fillId="5" borderId="0" xfId="0" applyFont="1" applyFill="1" applyAlignment="1"/>
    <xf numFmtId="0" fontId="4" fillId="5" borderId="0" xfId="0" applyFont="1" applyFill="1" applyBorder="1" applyAlignment="1"/>
    <xf numFmtId="10" fontId="2" fillId="5" borderId="0" xfId="3" applyNumberFormat="1" applyFont="1" applyFill="1" applyBorder="1"/>
    <xf numFmtId="164" fontId="2" fillId="5" borderId="6" xfId="1" applyNumberFormat="1" applyFont="1" applyFill="1" applyBorder="1"/>
    <xf numFmtId="0" fontId="2" fillId="5" borderId="6" xfId="0" applyFont="1" applyFill="1" applyBorder="1"/>
    <xf numFmtId="0" fontId="2" fillId="5" borderId="0" xfId="0" applyFont="1" applyFill="1"/>
    <xf numFmtId="166" fontId="2" fillId="5" borderId="0" xfId="2" applyNumberFormat="1" applyFont="1" applyFill="1" applyBorder="1"/>
    <xf numFmtId="165" fontId="2" fillId="5" borderId="6" xfId="2" applyNumberFormat="1" applyFont="1" applyFill="1" applyBorder="1"/>
    <xf numFmtId="165" fontId="2" fillId="5" borderId="0" xfId="2" applyNumberFormat="1" applyFont="1" applyFill="1" applyBorder="1"/>
    <xf numFmtId="5" fontId="4" fillId="0" borderId="0" xfId="2" applyNumberFormat="1" applyFont="1" applyFill="1" applyBorder="1"/>
    <xf numFmtId="44" fontId="4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8" fontId="10" fillId="3" borderId="7" xfId="3" applyNumberFormat="1" applyFont="1" applyFill="1" applyBorder="1" applyAlignment="1">
      <alignment horizontal="center"/>
    </xf>
    <xf numFmtId="168" fontId="10" fillId="3" borderId="10" xfId="3" applyNumberFormat="1" applyFont="1" applyFill="1" applyBorder="1" applyAlignment="1">
      <alignment horizontal="center"/>
    </xf>
    <xf numFmtId="168" fontId="10" fillId="3" borderId="11" xfId="3" applyNumberFormat="1" applyFont="1" applyFill="1" applyBorder="1" applyAlignment="1">
      <alignment horizontal="center"/>
    </xf>
    <xf numFmtId="168" fontId="10" fillId="3" borderId="12" xfId="3" applyNumberFormat="1" applyFont="1" applyFill="1" applyBorder="1" applyAlignment="1">
      <alignment horizontal="center"/>
    </xf>
    <xf numFmtId="0" fontId="0" fillId="0" borderId="0" xfId="0"/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</cellXfs>
  <cellStyles count="9">
    <cellStyle name="Comma" xfId="1" builtinId="3"/>
    <cellStyle name="Comma 2" xfId="5"/>
    <cellStyle name="Currency" xfId="2" builtinId="4"/>
    <cellStyle name="Currency 2" xfId="6"/>
    <cellStyle name="Input" xfId="8" builtinId="20"/>
    <cellStyle name="Normal" xfId="0" builtinId="0"/>
    <cellStyle name="Normal 2" xfId="4"/>
    <cellStyle name="Percent" xfId="3" builtinId="5"/>
    <cellStyle name="Percent 2" xfId="7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4" formatCode="[$-409]mmmm\ d\,\ yyyy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4" formatCode="[$-409]mmmm\ d\,\ yy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4" formatCode="[$-409]mmmm\ d\,\ yy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006015962511718E-2"/>
          <c:y val="3.5072470972320864E-2"/>
          <c:w val="0.88505317172751319"/>
          <c:h val="0.6537012583984896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'Accounting Log Report'!$F$14</c:f>
              <c:strCache>
                <c:ptCount val="1"/>
                <c:pt idx="0">
                  <c:v>Game 1 Sales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Report'!$H$14</c:f>
              <c:numCache>
                <c:formatCode>_("$"* #,##0.00_);_("$"* \(#,##0.00\);_("$"* "-"??_);_(@_)</c:formatCode>
                <c:ptCount val="1"/>
                <c:pt idx="0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E1-4166-B771-A0CFD7E6B28F}"/>
            </c:ext>
          </c:extLst>
        </c:ser>
        <c:ser>
          <c:idx val="1"/>
          <c:order val="1"/>
          <c:tx>
            <c:strRef>
              <c:f>'Accounting Log Report'!$F$15</c:f>
              <c:strCache>
                <c:ptCount val="1"/>
                <c:pt idx="0">
                  <c:v>Game 2 Sales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Report'!$H$15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E1-4166-B771-A0CFD7E6B28F}"/>
            </c:ext>
          </c:extLst>
        </c:ser>
        <c:ser>
          <c:idx val="2"/>
          <c:order val="2"/>
          <c:tx>
            <c:strRef>
              <c:f>'Accounting Log Report'!$F$16</c:f>
              <c:strCache>
                <c:ptCount val="1"/>
                <c:pt idx="0">
                  <c:v>Game 3 Sales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Report'!$H$16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E1-4166-B771-A0CFD7E6B28F}"/>
            </c:ext>
          </c:extLst>
        </c:ser>
        <c:ser>
          <c:idx val="3"/>
          <c:order val="3"/>
          <c:tx>
            <c:strRef>
              <c:f>'Accounting Log Report'!$F$17</c:f>
              <c:strCache>
                <c:ptCount val="1"/>
                <c:pt idx="0">
                  <c:v>Game Sales Other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Report'!$H$17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E1-4166-B771-A0CFD7E6B28F}"/>
            </c:ext>
          </c:extLst>
        </c:ser>
        <c:ser>
          <c:idx val="4"/>
          <c:order val="4"/>
          <c:tx>
            <c:strRef>
              <c:f>'Accounting Log Report'!$F$18</c:f>
              <c:strCache>
                <c:ptCount val="1"/>
                <c:pt idx="0">
                  <c:v>Total Game Sales</c:v>
                </c:pt>
              </c:strCache>
            </c:strRef>
          </c:tx>
          <c:spPr>
            <a:solidFill>
              <a:schemeClr val="accent5"/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Report'!$H$18</c:f>
              <c:numCache>
                <c:formatCode>_("$"* #,##0.00_);_("$"* \(#,##0.00\);_("$"* "-"??_);_(@_)</c:formatCode>
                <c:ptCount val="1"/>
                <c:pt idx="0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E1-4166-B771-A0CFD7E6B28F}"/>
            </c:ext>
          </c:extLst>
        </c:ser>
        <c:ser>
          <c:idx val="5"/>
          <c:order val="5"/>
          <c:tx>
            <c:strRef>
              <c:f>'Accounting Log Report'!$F$19</c:f>
              <c:strCache>
                <c:ptCount val="1"/>
              </c:strCache>
            </c:strRef>
          </c:tx>
          <c:spPr>
            <a:solidFill>
              <a:schemeClr val="accent6"/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Report'!$H$19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DFE1-4166-B771-A0CFD7E6B28F}"/>
            </c:ext>
          </c:extLst>
        </c:ser>
        <c:ser>
          <c:idx val="6"/>
          <c:order val="6"/>
          <c:tx>
            <c:strRef>
              <c:f>'Accounting Log Report'!$F$20</c:f>
              <c:strCache>
                <c:ptCount val="1"/>
                <c:pt idx="0">
                  <c:v>Game 1 Components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Report'!$H$20</c:f>
              <c:numCache>
                <c:formatCode>_("$"* #,##0.00_);_("$"* \(#,##0.00\);_("$"* "-"??_);_(@_)</c:formatCode>
                <c:ptCount val="1"/>
                <c:pt idx="0">
                  <c:v>-3200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FE1-4166-B771-A0CFD7E6B28F}"/>
            </c:ext>
          </c:extLst>
        </c:ser>
        <c:ser>
          <c:idx val="7"/>
          <c:order val="7"/>
          <c:tx>
            <c:strRef>
              <c:f>'Accounting Log Report'!$F$21</c:f>
              <c:strCache>
                <c:ptCount val="1"/>
                <c:pt idx="0">
                  <c:v>Game 1 Handling Fees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Report'!$H$21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FE1-4166-B771-A0CFD7E6B28F}"/>
            </c:ext>
          </c:extLst>
        </c:ser>
        <c:ser>
          <c:idx val="8"/>
          <c:order val="8"/>
          <c:tx>
            <c:strRef>
              <c:f>'Accounting Log Report'!$F$22</c:f>
              <c:strCache>
                <c:ptCount val="1"/>
                <c:pt idx="0">
                  <c:v>Game 1 Shipping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Report'!$H$22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FE1-4166-B771-A0CFD7E6B28F}"/>
            </c:ext>
          </c:extLst>
        </c:ser>
        <c:ser>
          <c:idx val="9"/>
          <c:order val="9"/>
          <c:tx>
            <c:strRef>
              <c:f>'Accounting Log Report'!$F$23</c:f>
              <c:strCache>
                <c:ptCount val="1"/>
                <c:pt idx="0">
                  <c:v>Game 1 Sales Tax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Report'!$H$23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FE1-4166-B771-A0CFD7E6B28F}"/>
            </c:ext>
          </c:extLst>
        </c:ser>
        <c:ser>
          <c:idx val="10"/>
          <c:order val="10"/>
          <c:tx>
            <c:strRef>
              <c:f>'Accounting Log Report'!$F$24</c:f>
              <c:strCache>
                <c:ptCount val="1"/>
                <c:pt idx="0">
                  <c:v>Game 1 Other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Report'!$H$24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FE1-4166-B771-A0CFD7E6B28F}"/>
            </c:ext>
          </c:extLst>
        </c:ser>
        <c:ser>
          <c:idx val="11"/>
          <c:order val="11"/>
          <c:tx>
            <c:strRef>
              <c:f>'Accounting Log Report'!$F$25</c:f>
              <c:strCache>
                <c:ptCount val="1"/>
                <c:pt idx="0">
                  <c:v>Game 2 Components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Report'!$H$25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FE1-4166-B771-A0CFD7E6B28F}"/>
            </c:ext>
          </c:extLst>
        </c:ser>
        <c:ser>
          <c:idx val="12"/>
          <c:order val="12"/>
          <c:tx>
            <c:strRef>
              <c:f>'Accounting Log Report'!$F$26</c:f>
              <c:strCache>
                <c:ptCount val="1"/>
                <c:pt idx="0">
                  <c:v>Game 2 Handling Fees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Report'!$H$26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FE1-4166-B771-A0CFD7E6B28F}"/>
            </c:ext>
          </c:extLst>
        </c:ser>
        <c:ser>
          <c:idx val="13"/>
          <c:order val="13"/>
          <c:tx>
            <c:strRef>
              <c:f>'Accounting Log Report'!$F$27</c:f>
              <c:strCache>
                <c:ptCount val="1"/>
                <c:pt idx="0">
                  <c:v>Game 2 Shipping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Report'!$H$27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FE1-4166-B771-A0CFD7E6B28F}"/>
            </c:ext>
          </c:extLst>
        </c:ser>
        <c:ser>
          <c:idx val="14"/>
          <c:order val="14"/>
          <c:tx>
            <c:strRef>
              <c:f>'Accounting Log Report'!$F$28</c:f>
              <c:strCache>
                <c:ptCount val="1"/>
                <c:pt idx="0">
                  <c:v>Game 2 Sales Tax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Report'!$H$28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FE1-4166-B771-A0CFD7E6B28F}"/>
            </c:ext>
          </c:extLst>
        </c:ser>
        <c:ser>
          <c:idx val="15"/>
          <c:order val="15"/>
          <c:tx>
            <c:strRef>
              <c:f>'Accounting Log Report'!$F$29</c:f>
              <c:strCache>
                <c:ptCount val="1"/>
                <c:pt idx="0">
                  <c:v>Game 2 Other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Report'!$H$29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FE1-4166-B771-A0CFD7E6B28F}"/>
            </c:ext>
          </c:extLst>
        </c:ser>
        <c:ser>
          <c:idx val="16"/>
          <c:order val="16"/>
          <c:tx>
            <c:strRef>
              <c:f>'Accounting Log Report'!$F$30</c:f>
              <c:strCache>
                <c:ptCount val="1"/>
                <c:pt idx="0">
                  <c:v>Game 3 Components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Report'!$H$30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FE1-4166-B771-A0CFD7E6B28F}"/>
            </c:ext>
          </c:extLst>
        </c:ser>
        <c:ser>
          <c:idx val="17"/>
          <c:order val="17"/>
          <c:tx>
            <c:strRef>
              <c:f>'Accounting Log Report'!$F$31</c:f>
              <c:strCache>
                <c:ptCount val="1"/>
                <c:pt idx="0">
                  <c:v>Game 3 Handling Fees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Report'!$H$31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FE1-4166-B771-A0CFD7E6B28F}"/>
            </c:ext>
          </c:extLst>
        </c:ser>
        <c:ser>
          <c:idx val="18"/>
          <c:order val="18"/>
          <c:tx>
            <c:strRef>
              <c:f>'Accounting Log Report'!$F$32</c:f>
              <c:strCache>
                <c:ptCount val="1"/>
                <c:pt idx="0">
                  <c:v>Game 3 Shipping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Report'!$H$32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FE1-4166-B771-A0CFD7E6B28F}"/>
            </c:ext>
          </c:extLst>
        </c:ser>
        <c:ser>
          <c:idx val="19"/>
          <c:order val="19"/>
          <c:tx>
            <c:strRef>
              <c:f>'Accounting Log Report'!$F$33</c:f>
              <c:strCache>
                <c:ptCount val="1"/>
                <c:pt idx="0">
                  <c:v>Game 3 Sales Tax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Report'!$H$33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F0-4A9C-A26D-91FA4762A4A7}"/>
            </c:ext>
          </c:extLst>
        </c:ser>
        <c:ser>
          <c:idx val="20"/>
          <c:order val="20"/>
          <c:tx>
            <c:strRef>
              <c:f>'Accounting Log Report'!$F$34</c:f>
              <c:strCache>
                <c:ptCount val="1"/>
                <c:pt idx="0">
                  <c:v>Game 3 Other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Report'!$H$34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F0-4A9C-A26D-91FA4762A4A7}"/>
            </c:ext>
          </c:extLst>
        </c:ser>
        <c:ser>
          <c:idx val="21"/>
          <c:order val="21"/>
          <c:tx>
            <c:strRef>
              <c:f>'Accounting Log Report'!$F$35</c:f>
              <c:strCache>
                <c:ptCount val="1"/>
                <c:pt idx="0">
                  <c:v>Game COGS Other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Report'!$H$35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F0-4A9C-A26D-91FA4762A4A7}"/>
            </c:ext>
          </c:extLst>
        </c:ser>
        <c:ser>
          <c:idx val="22"/>
          <c:order val="22"/>
          <c:tx>
            <c:strRef>
              <c:f>'Accounting Log Report'!$F$36</c:f>
              <c:strCache>
                <c:ptCount val="1"/>
                <c:pt idx="0">
                  <c:v>Total COGS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Report'!$H$36</c:f>
              <c:numCache>
                <c:formatCode>_("$"* #,##0.00_);_("$"* \(#,##0.00\);_("$"* "-"??_);_(@_)</c:formatCode>
                <c:ptCount val="1"/>
                <c:pt idx="0">
                  <c:v>-3200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F0-4A9C-A26D-91FA4762A4A7}"/>
            </c:ext>
          </c:extLst>
        </c:ser>
        <c:ser>
          <c:idx val="23"/>
          <c:order val="23"/>
          <c:tx>
            <c:strRef>
              <c:f>'Accounting Log Report'!$F$37</c:f>
              <c:strCache>
                <c:ptCount val="1"/>
              </c:strCache>
            </c:strRef>
          </c:tx>
          <c:spPr>
            <a:solidFill>
              <a:schemeClr val="accent6">
                <a:lumMod val="8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Report'!$H$37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DDF0-4A9C-A26D-91FA4762A4A7}"/>
            </c:ext>
          </c:extLst>
        </c:ser>
        <c:ser>
          <c:idx val="24"/>
          <c:order val="24"/>
          <c:tx>
            <c:strRef>
              <c:f>'Accounting Log Report'!$F$38</c:f>
              <c:strCache>
                <c:ptCount val="1"/>
                <c:pt idx="0">
                  <c:v>Art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Report'!$H$38</c:f>
              <c:numCache>
                <c:formatCode>_("$"* #,##0.00_);_("$"* \(#,##0.00\);_("$"* "-"??_);_(@_)</c:formatCode>
                <c:ptCount val="1"/>
                <c:pt idx="0">
                  <c:v>-379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F0-4A9C-A26D-91FA4762A4A7}"/>
            </c:ext>
          </c:extLst>
        </c:ser>
        <c:ser>
          <c:idx val="25"/>
          <c:order val="25"/>
          <c:tx>
            <c:strRef>
              <c:f>'Accounting Log Report'!$F$39</c:f>
              <c:strCache>
                <c:ptCount val="1"/>
                <c:pt idx="0">
                  <c:v>Advertising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Report'!$H$39</c:f>
              <c:numCache>
                <c:formatCode>_("$"* #,##0.00_);_("$"* \(#,##0.00\);_("$"* "-"??_);_(@_)</c:formatCode>
                <c:ptCount val="1"/>
                <c:pt idx="0">
                  <c:v>-60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DF0-4A9C-A26D-91FA4762A4A7}"/>
            </c:ext>
          </c:extLst>
        </c:ser>
        <c:ser>
          <c:idx val="26"/>
          <c:order val="26"/>
          <c:tx>
            <c:strRef>
              <c:f>'Accounting Log Report'!$F$40</c:f>
              <c:strCache>
                <c:ptCount val="1"/>
                <c:pt idx="0">
                  <c:v>Salary/Benefits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Report'!$H$40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DF0-4A9C-A26D-91FA4762A4A7}"/>
            </c:ext>
          </c:extLst>
        </c:ser>
        <c:ser>
          <c:idx val="27"/>
          <c:order val="27"/>
          <c:tx>
            <c:strRef>
              <c:f>'Accounting Log Report'!$F$41</c:f>
              <c:strCache>
                <c:ptCount val="1"/>
                <c:pt idx="0">
                  <c:v>Interest Expense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Report'!$H$41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DF0-4A9C-A26D-91FA4762A4A7}"/>
            </c:ext>
          </c:extLst>
        </c:ser>
        <c:ser>
          <c:idx val="28"/>
          <c:order val="28"/>
          <c:tx>
            <c:strRef>
              <c:f>'Accounting Log Report'!$F$42</c:f>
              <c:strCache>
                <c:ptCount val="1"/>
                <c:pt idx="0">
                  <c:v>Graphic Design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Report'!$H$42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DF0-4A9C-A26D-91FA4762A4A7}"/>
            </c:ext>
          </c:extLst>
        </c:ser>
        <c:ser>
          <c:idx val="29"/>
          <c:order val="29"/>
          <c:tx>
            <c:strRef>
              <c:f>'Accounting Log Report'!$F$43</c:f>
              <c:strCache>
                <c:ptCount val="1"/>
                <c:pt idx="0">
                  <c:v>Convention Costs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Report'!$H$43</c:f>
              <c:numCache>
                <c:formatCode>_("$"* #,##0.00_);_("$"* \(#,##0.00\);_("$"* "-"??_);_(@_)</c:formatCode>
                <c:ptCount val="1"/>
                <c:pt idx="0">
                  <c:v>-321.52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DF0-4A9C-A26D-91FA4762A4A7}"/>
            </c:ext>
          </c:extLst>
        </c:ser>
        <c:ser>
          <c:idx val="30"/>
          <c:order val="30"/>
          <c:tx>
            <c:strRef>
              <c:f>'Accounting Log Report'!$F$44</c:f>
              <c:strCache>
                <c:ptCount val="1"/>
                <c:pt idx="0">
                  <c:v>Travel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Report'!$H$44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DF0-4A9C-A26D-91FA4762A4A7}"/>
            </c:ext>
          </c:extLst>
        </c:ser>
        <c:ser>
          <c:idx val="31"/>
          <c:order val="31"/>
          <c:tx>
            <c:strRef>
              <c:f>'Accounting Log Report'!$F$45</c:f>
              <c:strCache>
                <c:ptCount val="1"/>
                <c:pt idx="0">
                  <c:v>Legal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Report'!$H$45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DF0-4A9C-A26D-91FA4762A4A7}"/>
            </c:ext>
          </c:extLst>
        </c:ser>
        <c:ser>
          <c:idx val="32"/>
          <c:order val="32"/>
          <c:tx>
            <c:strRef>
              <c:f>'Accounting Log Report'!$F$46</c:f>
              <c:strCache>
                <c:ptCount val="1"/>
                <c:pt idx="0">
                  <c:v>Interest Expense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Report'!$H$46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DF0-4A9C-A26D-91FA4762A4A7}"/>
            </c:ext>
          </c:extLst>
        </c:ser>
        <c:ser>
          <c:idx val="33"/>
          <c:order val="33"/>
          <c:tx>
            <c:strRef>
              <c:f>'Accounting Log Report'!$F$47</c:f>
              <c:strCache>
                <c:ptCount val="1"/>
                <c:pt idx="0">
                  <c:v>Other Expense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Report'!$H$47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DF0-4A9C-A26D-91FA4762A4A7}"/>
            </c:ext>
          </c:extLst>
        </c:ser>
        <c:ser>
          <c:idx val="34"/>
          <c:order val="34"/>
          <c:tx>
            <c:strRef>
              <c:f>'Accounting Log Report'!$F$48</c:f>
              <c:strCache>
                <c:ptCount val="1"/>
                <c:pt idx="0">
                  <c:v>Total Expenses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Report'!$H$48</c:f>
              <c:numCache>
                <c:formatCode>_("$"* #,##0.00_);_("$"* \(#,##0.00\);_("$"* "-"??_);_(@_)</c:formatCode>
                <c:ptCount val="1"/>
                <c:pt idx="0">
                  <c:v>-760.52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DF0-4A9C-A26D-91FA4762A4A7}"/>
            </c:ext>
          </c:extLst>
        </c:ser>
        <c:ser>
          <c:idx val="35"/>
          <c:order val="35"/>
          <c:tx>
            <c:strRef>
              <c:f>'Accounting Log Report'!$F$49</c:f>
              <c:strCache>
                <c:ptCount val="1"/>
              </c:strCache>
            </c:strRef>
          </c:tx>
          <c:spPr>
            <a:solidFill>
              <a:schemeClr val="accent6">
                <a:lumMod val="5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Report'!$H$49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1-DDF0-4A9C-A26D-91FA4762A4A7}"/>
            </c:ext>
          </c:extLst>
        </c:ser>
        <c:ser>
          <c:idx val="36"/>
          <c:order val="36"/>
          <c:tx>
            <c:strRef>
              <c:f>'Accounting Log Report'!$F$50</c:f>
              <c:strCache>
                <c:ptCount val="1"/>
                <c:pt idx="0">
                  <c:v>Advertising Income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Report'!$H$50</c:f>
              <c:numCache>
                <c:formatCode>_("$"* #,##0.00_);_("$"* \(#,##0.00\);_("$"* "-"??_);_(@_)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DF0-4A9C-A26D-91FA4762A4A7}"/>
            </c:ext>
          </c:extLst>
        </c:ser>
        <c:ser>
          <c:idx val="37"/>
          <c:order val="37"/>
          <c:tx>
            <c:strRef>
              <c:f>'Accounting Log Report'!$F$51</c:f>
              <c:strCache>
                <c:ptCount val="1"/>
                <c:pt idx="0">
                  <c:v>Interest Income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Report'!$H$51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DF0-4A9C-A26D-91FA4762A4A7}"/>
            </c:ext>
          </c:extLst>
        </c:ser>
        <c:ser>
          <c:idx val="38"/>
          <c:order val="38"/>
          <c:tx>
            <c:strRef>
              <c:f>'Accounting Log Report'!$F$52</c:f>
              <c:strCache>
                <c:ptCount val="1"/>
                <c:pt idx="0">
                  <c:v>Other Income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Report'!$H$52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DF0-4A9C-A26D-91FA4762A4A7}"/>
            </c:ext>
          </c:extLst>
        </c:ser>
        <c:ser>
          <c:idx val="39"/>
          <c:order val="39"/>
          <c:tx>
            <c:strRef>
              <c:f>'Accounting Log Report'!$F$53</c:f>
              <c:strCache>
                <c:ptCount val="1"/>
                <c:pt idx="0">
                  <c:v>Total Other Revenue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Report'!$H$53</c:f>
              <c:numCache>
                <c:formatCode>_("$"* #,##0.00_);_("$"* \(#,##0.00\);_("$"* "-"??_);_(@_)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DF0-4A9C-A26D-91FA4762A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025280"/>
        <c:axId val="555025608"/>
      </c:barChart>
      <c:valAx>
        <c:axId val="555025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025280"/>
        <c:crosses val="autoZero"/>
        <c:crossBetween val="between"/>
      </c:valAx>
      <c:catAx>
        <c:axId val="555025280"/>
        <c:scaling>
          <c:orientation val="minMax"/>
        </c:scaling>
        <c:delete val="1"/>
        <c:axPos val="l"/>
        <c:majorTickMark val="out"/>
        <c:minorTickMark val="none"/>
        <c:tickLblPos val="nextTo"/>
        <c:crossAx val="5550256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16"/>
        <c:delete val="1"/>
      </c:legendEntry>
      <c:legendEntry>
        <c:idx val="34"/>
        <c:delete val="1"/>
      </c:legendEntry>
      <c:layout>
        <c:manualLayout>
          <c:xMode val="edge"/>
          <c:yMode val="edge"/>
          <c:x val="2.2475012416978194E-2"/>
          <c:y val="0.75238646764960759"/>
          <c:w val="0.97752498758302175"/>
          <c:h val="0.247613532350392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Total Revenue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'5 Year Projections'!$G$25:$M$25</c:f>
              <c:numCache>
                <c:formatCode>General</c:formatCode>
                <c:ptCount val="7"/>
                <c:pt idx="0" formatCode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'5 Year Projections'!$G$33:$M$33</c:f>
              <c:numCache>
                <c:formatCode>_("$"* #,##0_);_("$"* \(#,##0\);_("$"* "-"??_);_(@_)</c:formatCode>
                <c:ptCount val="7"/>
                <c:pt idx="0">
                  <c:v>0</c:v>
                </c:pt>
                <c:pt idx="1">
                  <c:v>5020</c:v>
                </c:pt>
                <c:pt idx="2">
                  <c:v>5600.0000000000009</c:v>
                </c:pt>
                <c:pt idx="3">
                  <c:v>6272.0000000000018</c:v>
                </c:pt>
                <c:pt idx="4">
                  <c:v>7024.6400000000031</c:v>
                </c:pt>
                <c:pt idx="5">
                  <c:v>7867.5968000000039</c:v>
                </c:pt>
                <c:pt idx="6">
                  <c:v>8811.7084160000049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2D-40B6-9E9C-A618258A0B67}"/>
            </c:ext>
          </c:extLst>
        </c:ser>
        <c:ser>
          <c:idx val="1"/>
          <c:order val="1"/>
          <c:tx>
            <c:v>Net Earnings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'5 Year Projections'!$G$25:$M$25</c:f>
              <c:numCache>
                <c:formatCode>General</c:formatCode>
                <c:ptCount val="7"/>
                <c:pt idx="0" formatCode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'5 Year Projections'!$G$44:$M$44</c:f>
              <c:numCache>
                <c:formatCode>_("$"* #,##0_);_("$"* \(#,##0\);_("$"* "-"??_);_(@_)</c:formatCode>
                <c:ptCount val="7"/>
                <c:pt idx="0">
                  <c:v>0</c:v>
                </c:pt>
                <c:pt idx="1">
                  <c:v>849.70296000000008</c:v>
                </c:pt>
                <c:pt idx="2">
                  <c:v>1134.028</c:v>
                </c:pt>
                <c:pt idx="3">
                  <c:v>1338.6973734400003</c:v>
                </c:pt>
                <c:pt idx="4">
                  <c:v>1574.6637423462403</c:v>
                </c:pt>
                <c:pt idx="5">
                  <c:v>1846.3451273352948</c:v>
                </c:pt>
                <c:pt idx="6">
                  <c:v>2158.7549184117993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02D-40B6-9E9C-A618258A0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2991560"/>
        <c:axId val="552988608"/>
      </c:scatterChart>
      <c:valAx>
        <c:axId val="552991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988608"/>
        <c:crosses val="autoZero"/>
        <c:crossBetween val="midCat"/>
      </c:valAx>
      <c:valAx>
        <c:axId val="55298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991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25978</xdr:colOff>
      <xdr:row>88</xdr:row>
      <xdr:rowOff>103910</xdr:rowOff>
    </xdr:from>
    <xdr:to>
      <xdr:col>12</xdr:col>
      <xdr:colOff>77932</xdr:colOff>
      <xdr:row>112</xdr:row>
      <xdr:rowOff>8660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291354</xdr:colOff>
      <xdr:row>1</xdr:row>
      <xdr:rowOff>309281</xdr:rowOff>
    </xdr:from>
    <xdr:to>
      <xdr:col>29</xdr:col>
      <xdr:colOff>56030</xdr:colOff>
      <xdr:row>27</xdr:row>
      <xdr:rowOff>125504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3" name="Table24" displayName="Table24" ref="D6:F12" totalsRowShown="0">
  <autoFilter ref="D6:F12"/>
  <tableColumns count="3">
    <tableColumn id="1" name="Date" dataDxfId="8"/>
    <tableColumn id="2" name="$Income (-Expense)" dataDxfId="7" dataCellStyle="Currency"/>
    <tableColumn id="3" name="Category" dataDxfId="6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D70:F71" insertRow="1" totalsRowShown="0">
  <autoFilter ref="D70:F71"/>
  <tableColumns count="3">
    <tableColumn id="1" name="Date" dataDxfId="5"/>
    <tableColumn id="2" name="$Income (-Expense)" dataDxfId="4" dataCellStyle="Currency"/>
    <tableColumn id="3" name="Category" dataDxfId="3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D134:F135" insertRow="1" totalsRowShown="0">
  <autoFilter ref="D134:F135"/>
  <tableColumns count="3">
    <tableColumn id="1" name="Date" dataDxfId="2"/>
    <tableColumn id="2" name="$Income (-Expense)" dataDxfId="1" dataCellStyle="Currency"/>
    <tableColumn id="3" name="Category" dataDxfId="0" dataCellStyle="Currency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3"/>
  <sheetViews>
    <sheetView showGridLines="0" zoomScale="83" zoomScaleNormal="40" workbookViewId="0">
      <selection activeCell="N20" sqref="N20"/>
    </sheetView>
  </sheetViews>
  <sheetFormatPr defaultColWidth="10.28515625" defaultRowHeight="14.25" x14ac:dyDescent="0.2"/>
  <cols>
    <col min="1" max="3" width="2" style="3" customWidth="1"/>
    <col min="4" max="4" width="19.85546875" style="3" customWidth="1"/>
    <col min="5" max="5" width="29.5703125" style="3" customWidth="1"/>
    <col min="6" max="6" width="54.28515625" style="3" customWidth="1"/>
    <col min="7" max="7" width="1.7109375" style="3" customWidth="1"/>
    <col min="8" max="8" width="1.85546875" style="3" customWidth="1"/>
    <col min="9" max="9" width="2.28515625" style="3" customWidth="1"/>
    <col min="10" max="10" width="12.28515625" style="3" customWidth="1"/>
    <col min="11" max="11" width="12.140625" style="3" customWidth="1"/>
    <col min="12" max="13" width="12.5703125" style="3" customWidth="1"/>
    <col min="14" max="14" width="7.5703125" style="3" bestFit="1" customWidth="1"/>
    <col min="15" max="15" width="17.42578125" style="3" customWidth="1"/>
    <col min="16" max="16" width="17" style="4" customWidth="1"/>
    <col min="17" max="30" width="10.28515625" style="3"/>
    <col min="31" max="16384" width="10.28515625" style="1"/>
  </cols>
  <sheetData>
    <row r="1" spans="1:30" x14ac:dyDescent="0.2">
      <c r="I1" s="3">
        <v>1</v>
      </c>
    </row>
    <row r="2" spans="1:30" x14ac:dyDescent="0.2">
      <c r="A2" s="204" t="s">
        <v>21</v>
      </c>
      <c r="B2" s="204"/>
      <c r="C2" s="204"/>
      <c r="D2" s="204"/>
      <c r="E2" s="204"/>
      <c r="F2" s="204"/>
      <c r="G2" s="204"/>
      <c r="H2" s="204"/>
      <c r="I2" s="204"/>
      <c r="J2" s="29"/>
      <c r="K2" s="29"/>
      <c r="L2" s="29"/>
    </row>
    <row r="3" spans="1:30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30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30" s="2" customFormat="1" ht="25.5" x14ac:dyDescent="0.35">
      <c r="A5" s="207" t="s">
        <v>22</v>
      </c>
      <c r="B5" s="207"/>
      <c r="C5" s="207"/>
      <c r="D5" s="207"/>
      <c r="E5" s="207"/>
      <c r="F5" s="207"/>
      <c r="G5" s="207"/>
      <c r="H5" s="207"/>
      <c r="I5" s="207"/>
      <c r="J5" s="30"/>
      <c r="K5" s="29"/>
      <c r="L5" s="29"/>
      <c r="M5" s="3"/>
      <c r="N5" s="5"/>
      <c r="O5" s="5"/>
      <c r="P5" s="6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s="2" customFormat="1" ht="25.5" x14ac:dyDescent="0.35">
      <c r="A6" s="64"/>
      <c r="B6" s="64"/>
      <c r="C6" s="64"/>
      <c r="D6" s="29" t="s">
        <v>23</v>
      </c>
      <c r="E6" s="29" t="s">
        <v>26</v>
      </c>
      <c r="F6" s="106" t="s">
        <v>25</v>
      </c>
      <c r="G6" s="105"/>
      <c r="H6" s="64"/>
      <c r="I6" s="64"/>
      <c r="J6" s="30"/>
      <c r="K6" s="30"/>
      <c r="L6" s="30"/>
      <c r="M6" s="5"/>
      <c r="N6" s="15"/>
      <c r="O6" s="15"/>
      <c r="P6" s="27"/>
      <c r="Q6" s="1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14.25" customHeight="1" x14ac:dyDescent="0.2">
      <c r="A7" s="8"/>
      <c r="B7" s="8"/>
      <c r="C7" s="8"/>
      <c r="D7" s="113">
        <v>44352</v>
      </c>
      <c r="E7" s="112">
        <v>-379</v>
      </c>
      <c r="F7" s="106" t="s">
        <v>70</v>
      </c>
      <c r="G7" s="111"/>
      <c r="H7" s="40"/>
      <c r="N7" s="7"/>
      <c r="O7" s="7"/>
      <c r="P7" s="26"/>
      <c r="Q7" s="7"/>
    </row>
    <row r="8" spans="1:30" x14ac:dyDescent="0.2">
      <c r="A8" s="8"/>
      <c r="B8" s="8"/>
      <c r="C8" s="8"/>
      <c r="D8" s="114">
        <v>44352</v>
      </c>
      <c r="E8" s="110">
        <v>-60</v>
      </c>
      <c r="F8" s="110" t="s">
        <v>71</v>
      </c>
      <c r="G8" s="111"/>
      <c r="H8" s="40"/>
      <c r="N8" s="28"/>
      <c r="O8" s="7"/>
      <c r="P8" s="26"/>
      <c r="Q8" s="7"/>
    </row>
    <row r="9" spans="1:30" x14ac:dyDescent="0.2">
      <c r="A9" s="8"/>
      <c r="B9" s="8"/>
      <c r="C9" s="8"/>
      <c r="D9" s="114">
        <v>44369</v>
      </c>
      <c r="E9" s="110">
        <v>-321.52</v>
      </c>
      <c r="F9" s="110" t="s">
        <v>73</v>
      </c>
      <c r="G9" s="111"/>
      <c r="H9" s="40"/>
      <c r="I9" s="65"/>
      <c r="J9" s="77"/>
      <c r="K9" s="77"/>
      <c r="L9" s="77"/>
      <c r="N9" s="7"/>
      <c r="O9" s="8"/>
      <c r="P9" s="26"/>
      <c r="Q9" s="7"/>
    </row>
    <row r="10" spans="1:30" x14ac:dyDescent="0.2">
      <c r="A10" s="8"/>
      <c r="B10" s="8"/>
      <c r="C10" s="8"/>
      <c r="D10" s="114">
        <v>44382</v>
      </c>
      <c r="E10" s="110">
        <v>20</v>
      </c>
      <c r="F10" s="110" t="s">
        <v>27</v>
      </c>
      <c r="G10" s="111"/>
      <c r="H10" s="40"/>
      <c r="I10" s="65"/>
      <c r="J10" s="65"/>
      <c r="K10" s="65"/>
      <c r="L10" s="65"/>
      <c r="N10" s="205"/>
      <c r="O10" s="205"/>
      <c r="P10" s="205"/>
      <c r="Q10" s="7"/>
    </row>
    <row r="11" spans="1:30" x14ac:dyDescent="0.2">
      <c r="A11" s="8"/>
      <c r="B11" s="8"/>
      <c r="C11" s="8"/>
      <c r="D11" s="114">
        <v>44391</v>
      </c>
      <c r="E11" s="110">
        <f>-16*200</f>
        <v>-3200</v>
      </c>
      <c r="F11" s="110" t="s">
        <v>53</v>
      </c>
      <c r="G11" s="111"/>
      <c r="H11" s="40"/>
      <c r="I11" s="7"/>
      <c r="J11" s="7"/>
      <c r="K11" s="7"/>
      <c r="L11" s="7"/>
      <c r="N11" s="7"/>
      <c r="O11" s="7"/>
      <c r="P11" s="26"/>
      <c r="Q11" s="7"/>
    </row>
    <row r="12" spans="1:30" x14ac:dyDescent="0.2">
      <c r="A12" s="8"/>
      <c r="B12" s="8"/>
      <c r="C12" s="8"/>
      <c r="D12" s="114">
        <v>44391</v>
      </c>
      <c r="E12" s="110">
        <f>25*200</f>
        <v>5000</v>
      </c>
      <c r="F12" s="110" t="s">
        <v>30</v>
      </c>
      <c r="G12" s="111"/>
      <c r="H12" s="40"/>
      <c r="I12" s="36"/>
      <c r="J12" s="36"/>
      <c r="K12" s="36"/>
      <c r="L12" s="36"/>
    </row>
    <row r="13" spans="1:30" x14ac:dyDescent="0.2">
      <c r="A13" s="8"/>
      <c r="B13" s="8"/>
      <c r="C13" s="8"/>
      <c r="D13" s="122"/>
      <c r="E13" s="123"/>
      <c r="F13" s="123"/>
      <c r="G13" s="111"/>
      <c r="H13" s="40"/>
      <c r="I13" s="37"/>
      <c r="J13" s="37"/>
      <c r="K13" s="37"/>
      <c r="L13" s="37"/>
    </row>
    <row r="14" spans="1:30" x14ac:dyDescent="0.2">
      <c r="A14" s="8"/>
      <c r="B14" s="8"/>
      <c r="C14" s="8"/>
      <c r="D14" s="114"/>
      <c r="E14" s="110"/>
      <c r="F14" s="110"/>
      <c r="G14" s="111"/>
      <c r="H14" s="40"/>
      <c r="I14" s="26"/>
      <c r="J14" s="26"/>
      <c r="K14" s="26"/>
      <c r="L14" s="26"/>
    </row>
    <row r="15" spans="1:30" x14ac:dyDescent="0.2">
      <c r="A15" s="8"/>
      <c r="B15" s="8"/>
      <c r="C15" s="8"/>
      <c r="D15" s="114"/>
      <c r="E15" s="110"/>
      <c r="F15" s="110"/>
      <c r="G15" s="111"/>
      <c r="H15" s="40"/>
      <c r="I15" s="37"/>
      <c r="J15" s="37"/>
      <c r="K15" s="37"/>
      <c r="L15" s="37"/>
    </row>
    <row r="16" spans="1:30" x14ac:dyDescent="0.2">
      <c r="A16" s="8"/>
      <c r="B16" s="8"/>
      <c r="C16" s="8"/>
      <c r="D16" s="114"/>
      <c r="E16" s="110"/>
      <c r="F16" s="110"/>
      <c r="G16" s="111"/>
      <c r="H16" s="40"/>
      <c r="I16" s="37"/>
      <c r="J16" s="37"/>
      <c r="K16" s="37"/>
      <c r="L16" s="37"/>
    </row>
    <row r="17" spans="1:13" x14ac:dyDescent="0.2">
      <c r="A17" s="8"/>
      <c r="B17" s="8"/>
      <c r="C17" s="8"/>
      <c r="D17" s="114"/>
      <c r="E17" s="110"/>
      <c r="F17" s="110"/>
      <c r="G17" s="111"/>
      <c r="H17" s="40"/>
      <c r="I17" s="40"/>
      <c r="J17" s="40"/>
      <c r="K17" s="40"/>
      <c r="L17" s="40"/>
      <c r="M17" s="63"/>
    </row>
    <row r="18" spans="1:13" x14ac:dyDescent="0.2">
      <c r="A18" s="8"/>
      <c r="B18" s="8"/>
      <c r="C18" s="8"/>
      <c r="D18" s="114"/>
      <c r="E18" s="110"/>
      <c r="F18" s="110"/>
      <c r="G18" s="111"/>
      <c r="H18" s="40"/>
      <c r="I18" s="40"/>
      <c r="J18" s="40"/>
      <c r="K18" s="40"/>
      <c r="L18" s="40"/>
    </row>
    <row r="19" spans="1:13" ht="13.5" customHeight="1" x14ac:dyDescent="0.2">
      <c r="A19" s="8"/>
      <c r="B19" s="8"/>
      <c r="C19" s="8"/>
      <c r="D19" s="114"/>
      <c r="E19" s="110"/>
      <c r="F19" s="110"/>
      <c r="G19" s="111"/>
      <c r="H19" s="40"/>
      <c r="I19" s="40"/>
      <c r="J19" s="40"/>
      <c r="K19" s="40"/>
      <c r="L19" s="40"/>
    </row>
    <row r="20" spans="1:13" x14ac:dyDescent="0.2">
      <c r="A20" s="8"/>
      <c r="B20" s="8"/>
      <c r="C20" s="8"/>
      <c r="D20" s="114"/>
      <c r="E20" s="110"/>
      <c r="F20" s="110"/>
      <c r="G20" s="111"/>
      <c r="H20" s="40"/>
      <c r="I20" s="40"/>
      <c r="J20" s="40"/>
      <c r="K20" s="40"/>
      <c r="L20" s="40"/>
      <c r="M20" s="63"/>
    </row>
    <row r="21" spans="1:13" x14ac:dyDescent="0.2">
      <c r="A21" s="8"/>
      <c r="B21" s="8"/>
      <c r="C21" s="8"/>
      <c r="D21" s="114"/>
      <c r="E21" s="110"/>
      <c r="F21" s="110"/>
      <c r="G21" s="111"/>
      <c r="H21" s="40"/>
      <c r="I21" s="40"/>
      <c r="J21" s="40"/>
      <c r="K21" s="40"/>
      <c r="L21" s="40"/>
    </row>
    <row r="22" spans="1:13" x14ac:dyDescent="0.2">
      <c r="A22" s="8"/>
      <c r="B22" s="8"/>
      <c r="C22" s="8"/>
      <c r="D22" s="114"/>
      <c r="E22" s="110"/>
      <c r="F22" s="110"/>
      <c r="G22" s="111"/>
      <c r="H22" s="40"/>
      <c r="I22" s="62"/>
      <c r="J22" s="62"/>
      <c r="K22" s="62"/>
      <c r="L22" s="62"/>
    </row>
    <row r="23" spans="1:13" ht="17.25" customHeight="1" x14ac:dyDescent="0.2">
      <c r="A23" s="8"/>
      <c r="B23" s="8"/>
      <c r="C23" s="8"/>
      <c r="D23" s="114"/>
      <c r="E23" s="110"/>
      <c r="F23" s="110"/>
      <c r="G23" s="111"/>
      <c r="H23" s="40"/>
      <c r="I23" s="40"/>
      <c r="J23" s="40"/>
      <c r="K23" s="40"/>
      <c r="L23" s="40"/>
    </row>
    <row r="24" spans="1:13" x14ac:dyDescent="0.2">
      <c r="A24" s="8"/>
      <c r="B24" s="8"/>
      <c r="C24" s="8"/>
      <c r="D24" s="114"/>
      <c r="E24" s="110"/>
      <c r="F24" s="110"/>
      <c r="G24" s="111"/>
      <c r="H24" s="40"/>
      <c r="I24" s="40"/>
      <c r="J24" s="40"/>
      <c r="K24" s="40"/>
      <c r="L24" s="40"/>
    </row>
    <row r="25" spans="1:13" x14ac:dyDescent="0.2">
      <c r="A25" s="8"/>
      <c r="B25" s="8"/>
      <c r="C25" s="8"/>
      <c r="D25" s="114"/>
      <c r="E25" s="110"/>
      <c r="F25" s="110"/>
      <c r="G25" s="111"/>
      <c r="H25" s="40"/>
      <c r="I25" s="40"/>
      <c r="J25" s="40"/>
      <c r="K25" s="40"/>
      <c r="L25" s="40"/>
    </row>
    <row r="26" spans="1:13" x14ac:dyDescent="0.2">
      <c r="A26" s="8"/>
      <c r="B26" s="8"/>
      <c r="C26" s="8"/>
      <c r="D26" s="114"/>
      <c r="E26" s="110"/>
      <c r="F26" s="110"/>
      <c r="G26" s="111"/>
      <c r="H26" s="40"/>
      <c r="I26" s="40"/>
      <c r="J26" s="40"/>
      <c r="K26" s="40"/>
      <c r="L26" s="40"/>
    </row>
    <row r="27" spans="1:13" x14ac:dyDescent="0.2">
      <c r="A27" s="8"/>
      <c r="B27" s="8"/>
      <c r="C27" s="8"/>
      <c r="D27" s="114"/>
      <c r="E27" s="110"/>
      <c r="F27" s="110"/>
      <c r="G27" s="111"/>
      <c r="H27" s="40"/>
      <c r="I27" s="7"/>
      <c r="J27" s="7"/>
      <c r="K27" s="7"/>
      <c r="L27" s="7"/>
    </row>
    <row r="28" spans="1:13" x14ac:dyDescent="0.2">
      <c r="A28" s="8"/>
      <c r="B28" s="8"/>
      <c r="C28" s="8"/>
      <c r="D28" s="114"/>
      <c r="E28" s="110"/>
      <c r="F28" s="110"/>
      <c r="G28" s="111"/>
      <c r="H28" s="40"/>
      <c r="I28" s="7"/>
      <c r="J28" s="7"/>
      <c r="K28" s="7"/>
      <c r="L28" s="7"/>
    </row>
    <row r="29" spans="1:13" x14ac:dyDescent="0.2">
      <c r="A29" s="8"/>
      <c r="B29" s="8"/>
      <c r="C29" s="8"/>
      <c r="D29" s="114"/>
      <c r="E29" s="110"/>
      <c r="F29" s="110"/>
      <c r="G29" s="111"/>
      <c r="H29" s="40"/>
      <c r="I29" s="69"/>
      <c r="J29" s="69"/>
      <c r="K29" s="69"/>
      <c r="L29" s="69"/>
    </row>
    <row r="30" spans="1:13" x14ac:dyDescent="0.2">
      <c r="A30" s="8"/>
      <c r="B30" s="8"/>
      <c r="C30" s="8"/>
      <c r="D30" s="114"/>
      <c r="E30" s="110"/>
      <c r="F30" s="110"/>
      <c r="G30" s="111"/>
      <c r="H30" s="40"/>
      <c r="I30" s="69"/>
      <c r="J30" s="69"/>
      <c r="K30" s="69"/>
      <c r="L30" s="69"/>
    </row>
    <row r="31" spans="1:13" x14ac:dyDescent="0.2">
      <c r="A31" s="8"/>
      <c r="B31" s="8"/>
      <c r="C31" s="8"/>
      <c r="D31" s="114"/>
      <c r="E31" s="110"/>
      <c r="F31" s="110"/>
      <c r="G31" s="111"/>
      <c r="H31" s="40"/>
      <c r="I31" s="69"/>
      <c r="J31" s="69"/>
      <c r="K31" s="69"/>
      <c r="L31" s="69"/>
    </row>
    <row r="32" spans="1:13" ht="14.25" customHeight="1" x14ac:dyDescent="0.2">
      <c r="A32" s="8"/>
      <c r="B32" s="8"/>
      <c r="C32" s="8"/>
      <c r="D32" s="114"/>
      <c r="E32" s="110"/>
      <c r="F32" s="110"/>
      <c r="G32" s="111"/>
      <c r="H32" s="40"/>
      <c r="I32" s="62"/>
      <c r="J32" s="62"/>
      <c r="K32" s="62"/>
      <c r="L32" s="62"/>
    </row>
    <row r="33" spans="1:16" x14ac:dyDescent="0.2">
      <c r="A33" s="8"/>
      <c r="B33" s="8"/>
      <c r="C33" s="8"/>
      <c r="D33" s="114"/>
      <c r="E33" s="110"/>
      <c r="F33" s="110"/>
      <c r="G33" s="111"/>
      <c r="H33" s="40"/>
      <c r="I33" s="56"/>
      <c r="J33" s="56"/>
      <c r="K33" s="56"/>
      <c r="L33" s="56"/>
    </row>
    <row r="34" spans="1:16" x14ac:dyDescent="0.2">
      <c r="A34" s="8"/>
      <c r="B34" s="8"/>
      <c r="C34" s="8"/>
      <c r="D34" s="114"/>
      <c r="E34" s="110"/>
      <c r="F34" s="110"/>
      <c r="G34" s="111"/>
      <c r="H34" s="40"/>
      <c r="I34" s="26"/>
      <c r="J34" s="26"/>
      <c r="K34" s="26"/>
      <c r="L34" s="26"/>
    </row>
    <row r="35" spans="1:16" x14ac:dyDescent="0.2">
      <c r="A35" s="8"/>
      <c r="B35" s="8"/>
      <c r="C35" s="8"/>
      <c r="D35" s="114"/>
      <c r="E35" s="110"/>
      <c r="F35" s="110"/>
      <c r="G35" s="111"/>
      <c r="H35" s="40"/>
      <c r="I35" s="26"/>
      <c r="J35" s="26"/>
      <c r="K35" s="26"/>
      <c r="L35" s="26"/>
    </row>
    <row r="36" spans="1:16" x14ac:dyDescent="0.2">
      <c r="A36" s="8"/>
      <c r="B36" s="8"/>
      <c r="C36" s="8"/>
      <c r="D36" s="114"/>
      <c r="E36" s="110"/>
      <c r="F36" s="110"/>
      <c r="G36" s="111"/>
      <c r="H36" s="40"/>
      <c r="I36" s="62"/>
      <c r="J36" s="62"/>
      <c r="K36" s="62"/>
      <c r="L36" s="62"/>
    </row>
    <row r="37" spans="1:16" x14ac:dyDescent="0.2">
      <c r="A37" s="8"/>
      <c r="B37" s="8"/>
      <c r="C37" s="8"/>
      <c r="D37" s="114"/>
      <c r="E37" s="110"/>
      <c r="F37" s="110"/>
      <c r="G37" s="111"/>
      <c r="H37" s="40"/>
      <c r="I37" s="26"/>
      <c r="J37" s="26"/>
      <c r="K37" s="26"/>
      <c r="L37" s="26"/>
    </row>
    <row r="38" spans="1:16" x14ac:dyDescent="0.2">
      <c r="A38" s="8"/>
      <c r="B38" s="8"/>
      <c r="C38" s="8"/>
      <c r="D38" s="114"/>
      <c r="E38" s="110"/>
      <c r="F38" s="110"/>
      <c r="G38" s="111"/>
      <c r="H38" s="40"/>
      <c r="I38" s="50"/>
      <c r="J38" s="50"/>
      <c r="K38" s="50"/>
      <c r="L38" s="50"/>
    </row>
    <row r="39" spans="1:16" x14ac:dyDescent="0.2">
      <c r="A39" s="8"/>
      <c r="B39" s="8"/>
      <c r="C39" s="8"/>
      <c r="D39" s="114"/>
      <c r="E39" s="110"/>
      <c r="F39" s="110"/>
      <c r="G39" s="111"/>
      <c r="H39" s="40"/>
      <c r="I39" s="71"/>
      <c r="J39" s="71"/>
      <c r="K39" s="71"/>
      <c r="L39" s="71"/>
    </row>
    <row r="40" spans="1:16" x14ac:dyDescent="0.2">
      <c r="A40" s="8"/>
      <c r="B40" s="8"/>
      <c r="C40" s="8"/>
      <c r="D40" s="114"/>
      <c r="E40" s="110"/>
      <c r="F40" s="110"/>
      <c r="G40" s="111"/>
      <c r="H40" s="40"/>
      <c r="I40" s="71"/>
      <c r="J40" s="71"/>
      <c r="K40" s="71"/>
      <c r="L40" s="71"/>
    </row>
    <row r="41" spans="1:16" x14ac:dyDescent="0.2">
      <c r="A41" s="8"/>
      <c r="B41" s="8"/>
      <c r="C41" s="8"/>
      <c r="D41" s="114"/>
      <c r="E41" s="110"/>
      <c r="F41" s="110"/>
      <c r="G41" s="111"/>
      <c r="H41" s="40"/>
      <c r="I41" s="38"/>
      <c r="J41" s="38"/>
      <c r="K41" s="38"/>
      <c r="L41" s="38"/>
    </row>
    <row r="42" spans="1:16" x14ac:dyDescent="0.2">
      <c r="A42" s="8"/>
      <c r="B42" s="8"/>
      <c r="C42" s="8"/>
      <c r="D42" s="114"/>
      <c r="E42" s="110"/>
      <c r="F42" s="110"/>
      <c r="G42" s="111"/>
      <c r="H42" s="40"/>
      <c r="I42" s="26"/>
      <c r="J42" s="26"/>
      <c r="K42" s="26"/>
      <c r="L42" s="26"/>
    </row>
    <row r="43" spans="1:16" x14ac:dyDescent="0.2">
      <c r="A43" s="8"/>
      <c r="B43" s="8"/>
      <c r="C43" s="8"/>
      <c r="D43" s="114"/>
      <c r="E43" s="110"/>
      <c r="F43" s="110"/>
      <c r="G43" s="111"/>
      <c r="H43" s="40"/>
      <c r="I43" s="50"/>
      <c r="J43" s="50"/>
      <c r="K43" s="50"/>
      <c r="L43" s="50"/>
    </row>
    <row r="44" spans="1:16" ht="15.75" customHeight="1" x14ac:dyDescent="0.2">
      <c r="A44" s="8"/>
      <c r="B44" s="8"/>
      <c r="C44" s="8"/>
      <c r="D44" s="114"/>
      <c r="E44" s="110"/>
      <c r="F44" s="110"/>
      <c r="G44" s="111"/>
      <c r="H44" s="40"/>
      <c r="I44" s="52"/>
      <c r="J44" s="52"/>
      <c r="K44" s="52"/>
      <c r="L44" s="52"/>
    </row>
    <row r="45" spans="1:16" x14ac:dyDescent="0.2">
      <c r="A45" s="8"/>
      <c r="B45" s="8"/>
      <c r="C45" s="8"/>
      <c r="D45" s="114"/>
      <c r="E45" s="110"/>
      <c r="F45" s="110"/>
      <c r="G45" s="111"/>
      <c r="H45" s="40"/>
      <c r="I45" s="7"/>
      <c r="J45" s="7"/>
      <c r="K45" s="7"/>
      <c r="L45" s="7"/>
    </row>
    <row r="46" spans="1:16" x14ac:dyDescent="0.2">
      <c r="A46" s="8"/>
      <c r="B46" s="8"/>
      <c r="C46" s="8"/>
      <c r="D46" s="114"/>
      <c r="E46" s="110"/>
      <c r="F46" s="110"/>
      <c r="G46" s="111"/>
      <c r="H46" s="40"/>
      <c r="I46" s="26"/>
      <c r="J46" s="26"/>
      <c r="K46" s="26"/>
      <c r="L46" s="26"/>
      <c r="P46" s="9"/>
    </row>
    <row r="47" spans="1:16" x14ac:dyDescent="0.2">
      <c r="A47" s="8"/>
      <c r="B47" s="8"/>
      <c r="C47" s="8"/>
      <c r="D47" s="114"/>
      <c r="E47" s="110"/>
      <c r="F47" s="110"/>
      <c r="G47" s="111"/>
      <c r="H47" s="40"/>
      <c r="I47" s="26"/>
      <c r="J47" s="26"/>
      <c r="K47" s="26"/>
      <c r="L47" s="26"/>
    </row>
    <row r="48" spans="1:16" ht="13.5" customHeight="1" x14ac:dyDescent="0.2">
      <c r="A48" s="8"/>
      <c r="B48" s="8"/>
      <c r="C48" s="8"/>
      <c r="D48" s="114"/>
      <c r="E48" s="110"/>
      <c r="F48" s="110"/>
      <c r="G48" s="111"/>
      <c r="H48" s="40"/>
      <c r="I48" s="52"/>
      <c r="J48" s="52"/>
      <c r="K48" s="52"/>
      <c r="L48" s="52"/>
    </row>
    <row r="49" spans="1:16" x14ac:dyDescent="0.2">
      <c r="A49" s="8"/>
      <c r="B49" s="8"/>
      <c r="C49" s="8"/>
      <c r="D49" s="114"/>
      <c r="E49" s="110"/>
      <c r="F49" s="110"/>
      <c r="G49" s="111"/>
      <c r="H49" s="40"/>
      <c r="I49" s="7"/>
      <c r="J49" s="7"/>
      <c r="K49" s="7"/>
      <c r="L49" s="7"/>
    </row>
    <row r="50" spans="1:16" x14ac:dyDescent="0.2">
      <c r="A50" s="8"/>
      <c r="B50" s="8"/>
      <c r="C50" s="8"/>
      <c r="D50" s="114"/>
      <c r="E50" s="110"/>
      <c r="F50" s="110"/>
      <c r="G50" s="111"/>
      <c r="H50" s="40"/>
      <c r="I50" s="40"/>
      <c r="J50" s="40"/>
      <c r="K50" s="40"/>
      <c r="L50" s="40"/>
    </row>
    <row r="51" spans="1:16" x14ac:dyDescent="0.2">
      <c r="A51" s="8"/>
      <c r="B51" s="8"/>
      <c r="C51" s="8"/>
      <c r="D51" s="114"/>
      <c r="E51" s="110"/>
      <c r="F51" s="110"/>
      <c r="G51" s="111"/>
      <c r="H51" s="40"/>
      <c r="I51" s="72"/>
      <c r="J51" s="72"/>
      <c r="K51" s="72"/>
      <c r="L51" s="72"/>
    </row>
    <row r="52" spans="1:16" x14ac:dyDescent="0.2">
      <c r="A52" s="8"/>
      <c r="B52" s="8"/>
      <c r="C52" s="8"/>
      <c r="D52" s="114"/>
      <c r="E52" s="110"/>
      <c r="F52" s="110"/>
      <c r="G52" s="111"/>
      <c r="H52" s="40"/>
      <c r="I52" s="65"/>
      <c r="J52" s="65"/>
      <c r="K52" s="65"/>
      <c r="L52" s="65"/>
    </row>
    <row r="53" spans="1:16" x14ac:dyDescent="0.2">
      <c r="A53" s="8"/>
      <c r="B53" s="8"/>
      <c r="C53" s="8"/>
      <c r="D53" s="114"/>
      <c r="E53" s="110"/>
      <c r="F53" s="110"/>
      <c r="G53" s="111"/>
      <c r="H53" s="40"/>
      <c r="I53" s="50"/>
      <c r="J53" s="50"/>
      <c r="K53" s="50"/>
      <c r="L53" s="50"/>
      <c r="M53" s="10"/>
    </row>
    <row r="54" spans="1:16" ht="16.5" customHeight="1" x14ac:dyDescent="0.2">
      <c r="A54" s="8"/>
      <c r="B54" s="8"/>
      <c r="C54" s="8"/>
      <c r="D54" s="114"/>
      <c r="E54" s="110"/>
      <c r="F54" s="110"/>
      <c r="G54" s="111"/>
      <c r="H54" s="40"/>
      <c r="I54" s="50"/>
      <c r="J54" s="50"/>
      <c r="K54" s="50"/>
      <c r="L54" s="50"/>
    </row>
    <row r="55" spans="1:16" x14ac:dyDescent="0.2">
      <c r="A55" s="8"/>
      <c r="B55" s="8"/>
      <c r="C55" s="8"/>
      <c r="D55" s="114"/>
      <c r="E55" s="110"/>
      <c r="F55" s="110"/>
      <c r="G55" s="111"/>
      <c r="H55" s="40"/>
      <c r="I55" s="55"/>
      <c r="J55" s="55"/>
      <c r="K55" s="55"/>
      <c r="L55" s="55"/>
    </row>
    <row r="56" spans="1:16" x14ac:dyDescent="0.2">
      <c r="A56" s="8"/>
      <c r="B56" s="8"/>
      <c r="C56" s="8"/>
      <c r="D56" s="114"/>
      <c r="E56" s="110"/>
      <c r="F56" s="110"/>
      <c r="G56" s="111"/>
      <c r="H56" s="40"/>
      <c r="I56" s="26"/>
      <c r="J56" s="26"/>
      <c r="K56" s="26"/>
      <c r="L56" s="26"/>
    </row>
    <row r="57" spans="1:16" x14ac:dyDescent="0.2">
      <c r="A57" s="8"/>
      <c r="B57" s="8"/>
      <c r="C57" s="8"/>
      <c r="D57" s="114"/>
      <c r="E57" s="110"/>
      <c r="F57" s="110"/>
      <c r="G57" s="111"/>
      <c r="H57" s="40"/>
      <c r="I57" s="26"/>
      <c r="J57" s="26"/>
      <c r="K57" s="26"/>
      <c r="L57" s="26"/>
    </row>
    <row r="58" spans="1:16" x14ac:dyDescent="0.2">
      <c r="A58" s="8"/>
      <c r="B58" s="8"/>
      <c r="C58" s="8"/>
      <c r="D58" s="114"/>
      <c r="E58" s="110"/>
      <c r="F58" s="110"/>
      <c r="G58" s="111"/>
      <c r="H58" s="40"/>
      <c r="I58" s="26"/>
      <c r="J58" s="26"/>
      <c r="K58" s="26"/>
      <c r="L58" s="26"/>
    </row>
    <row r="59" spans="1:16" s="3" customFormat="1" x14ac:dyDescent="0.2">
      <c r="A59" s="8"/>
      <c r="B59" s="8"/>
      <c r="C59" s="8"/>
      <c r="D59" s="114"/>
      <c r="E59" s="110"/>
      <c r="F59" s="110"/>
      <c r="G59" s="111"/>
      <c r="H59" s="40"/>
      <c r="I59" s="26"/>
      <c r="J59" s="26"/>
      <c r="K59" s="26"/>
      <c r="L59" s="26"/>
      <c r="P59" s="4"/>
    </row>
    <row r="60" spans="1:16" s="3" customFormat="1" x14ac:dyDescent="0.2">
      <c r="A60" s="8"/>
      <c r="B60" s="8"/>
      <c r="C60" s="8"/>
      <c r="D60" s="114"/>
      <c r="E60" s="110"/>
      <c r="F60" s="110"/>
      <c r="G60" s="111"/>
      <c r="H60" s="40"/>
      <c r="I60" s="26"/>
      <c r="J60" s="26"/>
      <c r="K60" s="26"/>
      <c r="L60" s="26"/>
      <c r="P60" s="4"/>
    </row>
    <row r="61" spans="1:16" s="3" customFormat="1" x14ac:dyDescent="0.2">
      <c r="A61" s="8"/>
      <c r="B61" s="8"/>
      <c r="C61" s="8"/>
      <c r="D61" s="114"/>
      <c r="E61" s="110"/>
      <c r="F61" s="110"/>
      <c r="G61" s="111"/>
      <c r="H61" s="40"/>
      <c r="I61" s="26"/>
      <c r="J61" s="26"/>
      <c r="K61" s="26"/>
      <c r="L61" s="26"/>
      <c r="P61" s="4"/>
    </row>
    <row r="62" spans="1:16" s="3" customFormat="1" x14ac:dyDescent="0.2">
      <c r="A62" s="8"/>
      <c r="B62" s="8"/>
      <c r="C62" s="8"/>
      <c r="D62" s="114"/>
      <c r="E62" s="110"/>
      <c r="F62" s="110"/>
      <c r="G62" s="111"/>
      <c r="H62" s="40"/>
      <c r="I62" s="26"/>
      <c r="J62" s="26"/>
      <c r="K62" s="26"/>
      <c r="L62" s="26"/>
      <c r="P62" s="4"/>
    </row>
    <row r="63" spans="1:16" s="3" customFormat="1" x14ac:dyDescent="0.2">
      <c r="A63" s="8"/>
      <c r="B63" s="8"/>
      <c r="C63" s="8"/>
      <c r="D63" s="114"/>
      <c r="E63" s="110"/>
      <c r="F63" s="110"/>
      <c r="G63" s="111"/>
      <c r="H63" s="40"/>
      <c r="I63" s="26"/>
      <c r="J63" s="26"/>
      <c r="K63" s="26"/>
      <c r="L63" s="26"/>
      <c r="P63" s="4"/>
    </row>
    <row r="64" spans="1:16" s="3" customFormat="1" x14ac:dyDescent="0.2">
      <c r="A64" s="205" t="s">
        <v>43</v>
      </c>
      <c r="B64" s="205"/>
      <c r="C64" s="205"/>
      <c r="D64" s="205"/>
      <c r="E64" s="205"/>
      <c r="F64" s="205"/>
      <c r="G64" s="205"/>
      <c r="H64" s="205"/>
      <c r="I64" s="205"/>
      <c r="J64" s="50"/>
      <c r="K64" s="50"/>
      <c r="L64" s="50"/>
      <c r="P64" s="4"/>
    </row>
    <row r="65" spans="1:30" s="3" customFormat="1" ht="14.25" customHeight="1" x14ac:dyDescent="0.2">
      <c r="I65" s="3">
        <v>2</v>
      </c>
      <c r="P65" s="4"/>
    </row>
    <row r="66" spans="1:30" s="3" customFormat="1" x14ac:dyDescent="0.2">
      <c r="A66" s="204" t="s">
        <v>21</v>
      </c>
      <c r="B66" s="204"/>
      <c r="C66" s="204"/>
      <c r="D66" s="204"/>
      <c r="E66" s="204"/>
      <c r="F66" s="204"/>
      <c r="G66" s="204"/>
      <c r="H66" s="204"/>
      <c r="I66" s="204"/>
      <c r="J66" s="29"/>
      <c r="K66" s="29"/>
      <c r="L66" s="29"/>
      <c r="P66" s="4"/>
    </row>
    <row r="67" spans="1:30" s="3" customFormat="1" x14ac:dyDescent="0.2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P67" s="4"/>
    </row>
    <row r="68" spans="1:30" x14ac:dyDescent="0.2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</row>
    <row r="69" spans="1:30" s="2" customFormat="1" ht="25.5" x14ac:dyDescent="0.35">
      <c r="A69" s="207" t="s">
        <v>44</v>
      </c>
      <c r="B69" s="207"/>
      <c r="C69" s="207"/>
      <c r="D69" s="207"/>
      <c r="E69" s="207"/>
      <c r="F69" s="207"/>
      <c r="G69" s="207"/>
      <c r="H69" s="207"/>
      <c r="I69" s="207"/>
      <c r="J69" s="30"/>
      <c r="K69" s="30"/>
      <c r="L69" s="30"/>
      <c r="M69" s="5"/>
      <c r="N69" s="5"/>
      <c r="O69" s="5"/>
      <c r="P69" s="6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 spans="1:30" s="78" customFormat="1" ht="25.5" x14ac:dyDescent="0.35">
      <c r="A70" s="64"/>
      <c r="B70" s="64"/>
      <c r="C70" s="64"/>
      <c r="D70" s="29" t="s">
        <v>23</v>
      </c>
      <c r="E70" s="29" t="s">
        <v>26</v>
      </c>
      <c r="F70" s="106" t="s">
        <v>25</v>
      </c>
      <c r="G70" s="105"/>
      <c r="H70" s="64"/>
      <c r="I70" s="64"/>
      <c r="J70" s="107"/>
      <c r="K70" s="107"/>
      <c r="L70" s="107"/>
      <c r="M70" s="15"/>
      <c r="N70" s="15"/>
      <c r="O70" s="15"/>
      <c r="P70" s="27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</row>
    <row r="71" spans="1:30" s="79" customFormat="1" ht="15" x14ac:dyDescent="0.25">
      <c r="A71" s="8"/>
      <c r="B71" s="8"/>
      <c r="C71" s="8"/>
      <c r="D71" s="116"/>
      <c r="E71" s="117"/>
      <c r="F71" s="115"/>
      <c r="G71" s="111"/>
      <c r="H71" s="40"/>
      <c r="I71" s="40"/>
      <c r="J71" s="40"/>
      <c r="K71" s="40"/>
      <c r="L71" s="40"/>
      <c r="M71" s="7"/>
      <c r="N71" s="7"/>
      <c r="O71" s="7"/>
      <c r="P71" s="26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1:30" s="79" customFormat="1" x14ac:dyDescent="0.2">
      <c r="A72" s="8"/>
      <c r="B72" s="8"/>
      <c r="C72" s="8"/>
      <c r="D72" s="8"/>
      <c r="E72" s="111"/>
      <c r="F72" s="111"/>
      <c r="G72" s="111"/>
      <c r="H72" s="40"/>
      <c r="I72" s="7"/>
      <c r="J72" s="7"/>
      <c r="K72" s="7"/>
      <c r="L72" s="7"/>
      <c r="M72" s="7"/>
      <c r="N72" s="7"/>
      <c r="O72" s="7"/>
      <c r="P72" s="26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1:30" s="79" customFormat="1" x14ac:dyDescent="0.2">
      <c r="A73" s="8"/>
      <c r="B73" s="8"/>
      <c r="C73" s="8"/>
      <c r="D73" s="8"/>
      <c r="E73" s="111"/>
      <c r="F73" s="111"/>
      <c r="G73" s="111"/>
      <c r="H73" s="40"/>
      <c r="I73" s="65"/>
      <c r="J73" s="65"/>
      <c r="K73" s="65"/>
      <c r="L73" s="65"/>
      <c r="M73" s="7"/>
      <c r="N73" s="7"/>
      <c r="O73" s="7"/>
      <c r="P73" s="26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spans="1:30" s="79" customFormat="1" x14ac:dyDescent="0.2">
      <c r="A74" s="8"/>
      <c r="B74" s="8"/>
      <c r="C74" s="8"/>
      <c r="D74" s="8"/>
      <c r="E74" s="111"/>
      <c r="F74" s="111"/>
      <c r="G74" s="111"/>
      <c r="H74" s="40"/>
      <c r="I74" s="65"/>
      <c r="J74" s="65"/>
      <c r="K74" s="65"/>
      <c r="L74" s="65"/>
      <c r="M74" s="7"/>
      <c r="N74" s="7"/>
      <c r="O74" s="7"/>
      <c r="P74" s="26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spans="1:30" s="79" customFormat="1" ht="12.75" customHeight="1" x14ac:dyDescent="0.2">
      <c r="A75" s="8"/>
      <c r="B75" s="8"/>
      <c r="C75" s="8"/>
      <c r="D75" s="8"/>
      <c r="E75" s="111"/>
      <c r="F75" s="111"/>
      <c r="G75" s="111"/>
      <c r="H75" s="40"/>
      <c r="I75" s="7"/>
      <c r="J75" s="7"/>
      <c r="K75" s="7"/>
      <c r="L75" s="7"/>
      <c r="M75" s="7"/>
      <c r="N75" s="7"/>
      <c r="O75" s="7"/>
      <c r="P75" s="26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spans="1:30" s="79" customFormat="1" ht="15" customHeight="1" x14ac:dyDescent="0.2">
      <c r="A76" s="8"/>
      <c r="B76" s="8"/>
      <c r="C76" s="8"/>
      <c r="D76" s="8"/>
      <c r="E76" s="111"/>
      <c r="F76" s="111"/>
      <c r="G76" s="111"/>
      <c r="H76" s="40"/>
      <c r="I76" s="52"/>
      <c r="J76" s="52"/>
      <c r="K76" s="52"/>
      <c r="L76" s="52"/>
      <c r="M76" s="7"/>
      <c r="N76" s="7"/>
      <c r="O76" s="7"/>
      <c r="P76" s="26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spans="1:30" s="79" customFormat="1" x14ac:dyDescent="0.2">
      <c r="A77" s="8"/>
      <c r="B77" s="8"/>
      <c r="C77" s="8"/>
      <c r="D77" s="8"/>
      <c r="E77" s="111"/>
      <c r="F77" s="111"/>
      <c r="G77" s="111"/>
      <c r="H77" s="40"/>
      <c r="I77" s="50"/>
      <c r="J77" s="50"/>
      <c r="K77" s="50"/>
      <c r="L77" s="50"/>
      <c r="M77" s="7"/>
      <c r="N77" s="7"/>
      <c r="O77" s="7"/>
      <c r="P77" s="26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spans="1:30" s="79" customFormat="1" x14ac:dyDescent="0.2">
      <c r="A78" s="8"/>
      <c r="B78" s="8"/>
      <c r="C78" s="8"/>
      <c r="D78" s="8"/>
      <c r="E78" s="111"/>
      <c r="F78" s="111"/>
      <c r="G78" s="111"/>
      <c r="H78" s="40"/>
      <c r="I78" s="26"/>
      <c r="J78" s="26"/>
      <c r="K78" s="26"/>
      <c r="L78" s="26"/>
      <c r="M78" s="7"/>
      <c r="N78" s="7"/>
      <c r="O78" s="7"/>
      <c r="P78" s="26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spans="1:30" s="79" customFormat="1" x14ac:dyDescent="0.2">
      <c r="A79" s="8"/>
      <c r="B79" s="8"/>
      <c r="C79" s="8"/>
      <c r="D79" s="8"/>
      <c r="E79" s="111"/>
      <c r="F79" s="111"/>
      <c r="G79" s="111"/>
      <c r="H79" s="40"/>
      <c r="I79" s="26"/>
      <c r="J79" s="26"/>
      <c r="K79" s="26"/>
      <c r="L79" s="26"/>
      <c r="M79" s="7"/>
      <c r="N79" s="7"/>
      <c r="O79" s="7"/>
      <c r="P79" s="26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spans="1:30" s="79" customFormat="1" x14ac:dyDescent="0.2">
      <c r="A80" s="8"/>
      <c r="B80" s="8"/>
      <c r="C80" s="8"/>
      <c r="D80" s="8"/>
      <c r="E80" s="111"/>
      <c r="F80" s="111"/>
      <c r="G80" s="111"/>
      <c r="H80" s="40"/>
      <c r="I80" s="50"/>
      <c r="J80" s="50"/>
      <c r="K80" s="50"/>
      <c r="L80" s="50"/>
      <c r="M80" s="7"/>
      <c r="N80" s="7"/>
      <c r="O80" s="7"/>
      <c r="P80" s="26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1:30" s="79" customFormat="1" x14ac:dyDescent="0.2">
      <c r="A81" s="8"/>
      <c r="B81" s="8"/>
      <c r="C81" s="8"/>
      <c r="D81" s="8"/>
      <c r="E81" s="111"/>
      <c r="F81" s="111"/>
      <c r="G81" s="111"/>
      <c r="H81" s="40"/>
      <c r="I81" s="26"/>
      <c r="J81" s="26"/>
      <c r="K81" s="26"/>
      <c r="L81" s="26"/>
      <c r="M81" s="7"/>
      <c r="N81" s="7"/>
      <c r="O81" s="7"/>
      <c r="P81" s="26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</row>
    <row r="82" spans="1:30" s="79" customFormat="1" x14ac:dyDescent="0.2">
      <c r="A82" s="8"/>
      <c r="B82" s="8"/>
      <c r="C82" s="8"/>
      <c r="D82" s="8"/>
      <c r="E82" s="111"/>
      <c r="F82" s="111"/>
      <c r="G82" s="111"/>
      <c r="H82" s="40"/>
      <c r="I82" s="50"/>
      <c r="J82" s="50"/>
      <c r="K82" s="50"/>
      <c r="L82" s="50"/>
      <c r="M82" s="7"/>
      <c r="N82" s="7"/>
      <c r="O82" s="7"/>
      <c r="P82" s="26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1:30" s="79" customFormat="1" ht="14.25" customHeight="1" x14ac:dyDescent="0.2">
      <c r="A83" s="8"/>
      <c r="B83" s="8"/>
      <c r="C83" s="8"/>
      <c r="D83" s="8"/>
      <c r="E83" s="111"/>
      <c r="F83" s="111"/>
      <c r="G83" s="111"/>
      <c r="H83" s="40"/>
      <c r="I83" s="52"/>
      <c r="J83" s="52"/>
      <c r="K83" s="52"/>
      <c r="L83" s="52"/>
      <c r="M83" s="7"/>
      <c r="N83" s="7"/>
      <c r="O83" s="7"/>
      <c r="P83" s="26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4" spans="1:30" s="79" customFormat="1" x14ac:dyDescent="0.2">
      <c r="A84" s="8"/>
      <c r="B84" s="8"/>
      <c r="C84" s="8"/>
      <c r="D84" s="8"/>
      <c r="E84" s="111"/>
      <c r="F84" s="111"/>
      <c r="G84" s="111"/>
      <c r="H84" s="40"/>
      <c r="I84" s="26"/>
      <c r="J84" s="26"/>
      <c r="K84" s="26"/>
      <c r="L84" s="26"/>
      <c r="M84" s="80"/>
      <c r="N84" s="80"/>
      <c r="O84" s="80"/>
      <c r="P84" s="26"/>
      <c r="Q84" s="80"/>
      <c r="R84" s="80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spans="1:30" s="79" customFormat="1" x14ac:dyDescent="0.2">
      <c r="A85" s="8"/>
      <c r="B85" s="8"/>
      <c r="C85" s="8"/>
      <c r="D85" s="8"/>
      <c r="E85" s="111"/>
      <c r="F85" s="111"/>
      <c r="G85" s="111"/>
      <c r="H85" s="40"/>
      <c r="I85" s="26"/>
      <c r="J85" s="26"/>
      <c r="K85" s="26"/>
      <c r="L85" s="26"/>
      <c r="M85" s="80"/>
      <c r="N85" s="80"/>
      <c r="O85" s="80"/>
      <c r="P85" s="26"/>
      <c r="Q85" s="80"/>
      <c r="R85" s="80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spans="1:30" s="79" customFormat="1" x14ac:dyDescent="0.2">
      <c r="A86" s="8"/>
      <c r="B86" s="8"/>
      <c r="C86" s="8"/>
      <c r="D86" s="8"/>
      <c r="E86" s="111"/>
      <c r="F86" s="111"/>
      <c r="G86" s="111"/>
      <c r="H86" s="40"/>
      <c r="I86" s="26"/>
      <c r="J86" s="26"/>
      <c r="K86" s="26"/>
      <c r="L86" s="26"/>
      <c r="M86" s="80"/>
      <c r="N86" s="80"/>
      <c r="O86" s="80"/>
      <c r="P86" s="26"/>
      <c r="Q86" s="80"/>
      <c r="R86" s="80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spans="1:30" s="79" customFormat="1" x14ac:dyDescent="0.2">
      <c r="A87" s="8"/>
      <c r="B87" s="8"/>
      <c r="C87" s="8"/>
      <c r="D87" s="8"/>
      <c r="E87" s="111"/>
      <c r="F87" s="111"/>
      <c r="G87" s="111"/>
      <c r="H87" s="40"/>
      <c r="I87" s="26"/>
      <c r="J87" s="26"/>
      <c r="K87" s="26"/>
      <c r="L87" s="26"/>
      <c r="M87" s="80"/>
      <c r="N87" s="80"/>
      <c r="O87" s="80"/>
      <c r="P87" s="26"/>
      <c r="Q87" s="80"/>
      <c r="R87" s="80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spans="1:30" s="79" customFormat="1" ht="9" customHeight="1" x14ac:dyDescent="0.2">
      <c r="A88" s="8"/>
      <c r="B88" s="8"/>
      <c r="C88" s="8"/>
      <c r="D88" s="8"/>
      <c r="E88" s="111"/>
      <c r="F88" s="111"/>
      <c r="G88" s="111"/>
      <c r="H88" s="40"/>
      <c r="I88" s="26"/>
      <c r="J88" s="26"/>
      <c r="K88" s="26"/>
      <c r="L88" s="26"/>
      <c r="M88" s="80"/>
      <c r="N88" s="80"/>
      <c r="O88" s="80"/>
      <c r="P88" s="26"/>
      <c r="Q88" s="80"/>
      <c r="R88" s="80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spans="1:30" s="79" customFormat="1" x14ac:dyDescent="0.2">
      <c r="A89" s="8"/>
      <c r="B89" s="8"/>
      <c r="C89" s="8"/>
      <c r="D89" s="8"/>
      <c r="E89" s="111"/>
      <c r="F89" s="111"/>
      <c r="G89" s="111"/>
      <c r="H89" s="40"/>
      <c r="I89" s="26"/>
      <c r="J89" s="26"/>
      <c r="K89" s="26"/>
      <c r="L89" s="26"/>
      <c r="M89" s="80"/>
      <c r="N89" s="7"/>
      <c r="O89" s="80"/>
      <c r="P89" s="26"/>
      <c r="Q89" s="80"/>
      <c r="R89" s="80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spans="1:30" s="79" customFormat="1" x14ac:dyDescent="0.2">
      <c r="A90" s="8"/>
      <c r="B90" s="8"/>
      <c r="C90" s="8"/>
      <c r="D90" s="8"/>
      <c r="E90" s="111"/>
      <c r="F90" s="111"/>
      <c r="G90" s="111"/>
      <c r="H90" s="40"/>
      <c r="I90" s="26"/>
      <c r="J90" s="26"/>
      <c r="K90" s="26"/>
      <c r="L90" s="26"/>
      <c r="M90" s="80"/>
      <c r="N90" s="80"/>
      <c r="O90" s="80"/>
      <c r="P90" s="26"/>
      <c r="Q90" s="80"/>
      <c r="R90" s="80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spans="1:30" s="79" customFormat="1" x14ac:dyDescent="0.2">
      <c r="A91" s="8"/>
      <c r="B91" s="8"/>
      <c r="C91" s="8"/>
      <c r="D91" s="8"/>
      <c r="E91" s="111"/>
      <c r="F91" s="111"/>
      <c r="G91" s="111"/>
      <c r="H91" s="40"/>
      <c r="I91" s="26"/>
      <c r="J91" s="26"/>
      <c r="K91" s="26"/>
      <c r="L91" s="26"/>
      <c r="M91" s="80"/>
      <c r="N91" s="80"/>
      <c r="O91" s="80"/>
      <c r="P91" s="26"/>
      <c r="Q91" s="80"/>
      <c r="R91" s="80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spans="1:30" s="79" customFormat="1" ht="15" customHeight="1" x14ac:dyDescent="0.2">
      <c r="A92" s="8"/>
      <c r="B92" s="8"/>
      <c r="C92" s="8"/>
      <c r="D92" s="8"/>
      <c r="E92" s="111"/>
      <c r="F92" s="111"/>
      <c r="G92" s="111"/>
      <c r="H92" s="40"/>
      <c r="I92" s="26"/>
      <c r="J92" s="26"/>
      <c r="K92" s="26"/>
      <c r="L92" s="26"/>
      <c r="M92" s="80"/>
      <c r="N92" s="80"/>
      <c r="O92" s="80"/>
      <c r="P92" s="26"/>
      <c r="Q92" s="80"/>
      <c r="R92" s="80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1:30" s="79" customFormat="1" x14ac:dyDescent="0.2">
      <c r="A93" s="8"/>
      <c r="B93" s="8"/>
      <c r="C93" s="8"/>
      <c r="D93" s="8"/>
      <c r="E93" s="111"/>
      <c r="F93" s="111"/>
      <c r="G93" s="111"/>
      <c r="H93" s="40"/>
      <c r="I93" s="26"/>
      <c r="J93" s="26"/>
      <c r="K93" s="26"/>
      <c r="L93" s="26"/>
      <c r="M93" s="80"/>
      <c r="N93" s="80"/>
      <c r="O93" s="80"/>
      <c r="P93" s="26"/>
      <c r="Q93" s="80"/>
      <c r="R93" s="80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1:30" s="79" customFormat="1" x14ac:dyDescent="0.2">
      <c r="A94" s="8"/>
      <c r="B94" s="8"/>
      <c r="C94" s="8"/>
      <c r="D94" s="8"/>
      <c r="E94" s="111"/>
      <c r="F94" s="111"/>
      <c r="G94" s="111"/>
      <c r="H94" s="40"/>
      <c r="I94" s="26"/>
      <c r="J94" s="26"/>
      <c r="K94" s="26"/>
      <c r="L94" s="26"/>
      <c r="M94" s="80"/>
      <c r="N94" s="80"/>
      <c r="O94" s="80"/>
      <c r="P94" s="26"/>
      <c r="Q94" s="80"/>
      <c r="R94" s="80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spans="1:30" s="79" customFormat="1" x14ac:dyDescent="0.2">
      <c r="A95" s="8"/>
      <c r="B95" s="8"/>
      <c r="C95" s="8"/>
      <c r="D95" s="8"/>
      <c r="E95" s="111"/>
      <c r="F95" s="111"/>
      <c r="G95" s="111"/>
      <c r="H95" s="40"/>
      <c r="I95" s="26"/>
      <c r="J95" s="26"/>
      <c r="K95" s="26"/>
      <c r="L95" s="26"/>
      <c r="M95" s="80"/>
      <c r="N95" s="80"/>
      <c r="O95" s="80"/>
      <c r="P95" s="80"/>
      <c r="Q95" s="80"/>
      <c r="R95" s="80"/>
      <c r="S95" s="80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spans="1:30" s="79" customFormat="1" x14ac:dyDescent="0.2">
      <c r="A96" s="8"/>
      <c r="B96" s="8"/>
      <c r="C96" s="8"/>
      <c r="D96" s="8"/>
      <c r="E96" s="111"/>
      <c r="F96" s="111"/>
      <c r="G96" s="111"/>
      <c r="H96" s="40"/>
      <c r="I96" s="50"/>
      <c r="J96" s="50"/>
      <c r="K96" s="50"/>
      <c r="L96" s="50"/>
      <c r="M96" s="80"/>
      <c r="N96" s="80"/>
      <c r="O96" s="80"/>
      <c r="P96" s="26"/>
      <c r="Q96" s="80"/>
      <c r="R96" s="80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spans="1:30" s="79" customFormat="1" x14ac:dyDescent="0.2">
      <c r="A97" s="8"/>
      <c r="B97" s="8"/>
      <c r="C97" s="8"/>
      <c r="D97" s="8"/>
      <c r="E97" s="111"/>
      <c r="F97" s="111"/>
      <c r="G97" s="111"/>
      <c r="H97" s="40"/>
      <c r="I97" s="50"/>
      <c r="J97" s="50"/>
      <c r="K97" s="50"/>
      <c r="L97" s="50"/>
      <c r="M97" s="7"/>
      <c r="N97" s="7"/>
      <c r="O97" s="7"/>
      <c r="P97" s="26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spans="1:30" s="79" customFormat="1" x14ac:dyDescent="0.2">
      <c r="A98" s="8"/>
      <c r="B98" s="8"/>
      <c r="C98" s="8"/>
      <c r="D98" s="8"/>
      <c r="E98" s="111"/>
      <c r="F98" s="111"/>
      <c r="G98" s="111"/>
      <c r="H98" s="40"/>
      <c r="I98" s="7"/>
      <c r="J98" s="7"/>
      <c r="K98" s="7"/>
      <c r="L98" s="7"/>
      <c r="M98" s="7"/>
      <c r="N98" s="7"/>
      <c r="O98" s="7"/>
      <c r="P98" s="26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spans="1:30" s="79" customFormat="1" x14ac:dyDescent="0.2">
      <c r="A99" s="8"/>
      <c r="B99" s="8"/>
      <c r="C99" s="8"/>
      <c r="D99" s="8"/>
      <c r="E99" s="111"/>
      <c r="F99" s="111"/>
      <c r="G99" s="111"/>
      <c r="H99" s="40"/>
      <c r="I99" s="7"/>
      <c r="J99" s="7"/>
      <c r="K99" s="7"/>
      <c r="L99" s="7"/>
      <c r="M99" s="7"/>
      <c r="N99" s="7"/>
      <c r="O99" s="7"/>
      <c r="P99" s="26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spans="1:30" s="79" customFormat="1" x14ac:dyDescent="0.2">
      <c r="A100" s="8"/>
      <c r="B100" s="8"/>
      <c r="C100" s="8"/>
      <c r="D100" s="8"/>
      <c r="E100" s="111"/>
      <c r="F100" s="111"/>
      <c r="G100" s="111"/>
      <c r="H100" s="40"/>
      <c r="I100" s="50"/>
      <c r="J100" s="50"/>
      <c r="K100" s="50"/>
      <c r="L100" s="50"/>
      <c r="M100" s="7"/>
      <c r="N100" s="7"/>
      <c r="O100" s="7"/>
      <c r="P100" s="26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spans="1:30" s="79" customFormat="1" x14ac:dyDescent="0.2">
      <c r="A101" s="8"/>
      <c r="B101" s="8"/>
      <c r="C101" s="8"/>
      <c r="D101" s="8"/>
      <c r="E101" s="111"/>
      <c r="F101" s="111"/>
      <c r="G101" s="111"/>
      <c r="H101" s="40"/>
      <c r="I101" s="26"/>
      <c r="J101" s="26"/>
      <c r="K101" s="26"/>
      <c r="L101" s="26"/>
      <c r="M101" s="7"/>
      <c r="N101" s="7"/>
      <c r="O101" s="7"/>
      <c r="P101" s="26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spans="1:30" s="79" customFormat="1" x14ac:dyDescent="0.2">
      <c r="A102" s="8"/>
      <c r="B102" s="8"/>
      <c r="C102" s="8"/>
      <c r="D102" s="8"/>
      <c r="E102" s="111"/>
      <c r="F102" s="111"/>
      <c r="G102" s="111"/>
      <c r="H102" s="40"/>
      <c r="I102" s="26"/>
      <c r="J102" s="26"/>
      <c r="K102" s="26"/>
      <c r="L102" s="26"/>
      <c r="M102" s="7"/>
      <c r="N102" s="7"/>
      <c r="O102" s="7"/>
      <c r="P102" s="26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spans="1:30" s="79" customFormat="1" x14ac:dyDescent="0.2">
      <c r="A103" s="8"/>
      <c r="B103" s="8"/>
      <c r="C103" s="8"/>
      <c r="D103" s="8"/>
      <c r="E103" s="111"/>
      <c r="F103" s="111"/>
      <c r="G103" s="111"/>
      <c r="H103" s="40"/>
      <c r="I103" s="26"/>
      <c r="J103" s="26"/>
      <c r="K103" s="26"/>
      <c r="L103" s="26"/>
      <c r="M103" s="7"/>
      <c r="N103" s="7"/>
      <c r="O103" s="7"/>
      <c r="P103" s="26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spans="1:30" s="79" customFormat="1" ht="13.5" customHeight="1" x14ac:dyDescent="0.2">
      <c r="A104" s="8"/>
      <c r="B104" s="8"/>
      <c r="C104" s="8"/>
      <c r="D104" s="8"/>
      <c r="E104" s="111"/>
      <c r="F104" s="111"/>
      <c r="G104" s="111"/>
      <c r="H104" s="40"/>
      <c r="I104" s="26"/>
      <c r="J104" s="26"/>
      <c r="K104" s="26"/>
      <c r="L104" s="26"/>
      <c r="M104" s="7"/>
      <c r="N104" s="7"/>
      <c r="O104" s="7"/>
      <c r="P104" s="26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spans="1:30" s="79" customFormat="1" x14ac:dyDescent="0.2">
      <c r="A105" s="8"/>
      <c r="B105" s="8"/>
      <c r="C105" s="8"/>
      <c r="D105" s="8"/>
      <c r="E105" s="111"/>
      <c r="F105" s="111"/>
      <c r="G105" s="111"/>
      <c r="H105" s="40"/>
      <c r="I105" s="26"/>
      <c r="J105" s="26"/>
      <c r="K105" s="26"/>
      <c r="L105" s="26"/>
      <c r="M105" s="7"/>
      <c r="N105" s="7"/>
      <c r="O105" s="7"/>
      <c r="P105" s="26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spans="1:30" s="79" customFormat="1" x14ac:dyDescent="0.2">
      <c r="A106" s="8"/>
      <c r="B106" s="8"/>
      <c r="C106" s="8"/>
      <c r="D106" s="8"/>
      <c r="E106" s="111"/>
      <c r="F106" s="111"/>
      <c r="G106" s="111"/>
      <c r="H106" s="40"/>
      <c r="I106" s="26"/>
      <c r="J106" s="26"/>
      <c r="K106" s="26"/>
      <c r="L106" s="26"/>
      <c r="M106" s="7"/>
      <c r="N106" s="7"/>
      <c r="O106" s="7"/>
      <c r="P106" s="26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</row>
    <row r="107" spans="1:30" s="79" customFormat="1" x14ac:dyDescent="0.2">
      <c r="A107" s="8"/>
      <c r="B107" s="8"/>
      <c r="C107" s="8"/>
      <c r="D107" s="8"/>
      <c r="E107" s="111"/>
      <c r="F107" s="111"/>
      <c r="G107" s="111"/>
      <c r="H107" s="40"/>
      <c r="I107" s="50"/>
      <c r="J107" s="50"/>
      <c r="K107" s="50"/>
      <c r="L107" s="50"/>
      <c r="M107" s="7"/>
      <c r="N107" s="7"/>
      <c r="O107" s="7"/>
      <c r="P107" s="26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</row>
    <row r="108" spans="1:30" s="79" customFormat="1" x14ac:dyDescent="0.2">
      <c r="A108" s="8"/>
      <c r="B108" s="8"/>
      <c r="C108" s="8"/>
      <c r="D108" s="8"/>
      <c r="E108" s="111"/>
      <c r="F108" s="111"/>
      <c r="G108" s="111"/>
      <c r="H108" s="40"/>
      <c r="I108" s="50"/>
      <c r="J108" s="50"/>
      <c r="K108" s="50"/>
      <c r="L108" s="50"/>
      <c r="M108" s="7"/>
      <c r="N108" s="7"/>
      <c r="O108" s="7"/>
      <c r="P108" s="26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</row>
    <row r="109" spans="1:30" s="79" customFormat="1" x14ac:dyDescent="0.2">
      <c r="A109" s="8"/>
      <c r="B109" s="8"/>
      <c r="C109" s="8"/>
      <c r="D109" s="8"/>
      <c r="E109" s="111"/>
      <c r="F109" s="111"/>
      <c r="G109" s="111"/>
      <c r="H109" s="40"/>
      <c r="I109" s="50"/>
      <c r="J109" s="50"/>
      <c r="K109" s="50"/>
      <c r="L109" s="50"/>
      <c r="M109" s="7"/>
      <c r="N109" s="7"/>
      <c r="O109" s="7"/>
      <c r="P109" s="26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</row>
    <row r="110" spans="1:30" s="81" customFormat="1" x14ac:dyDescent="0.2">
      <c r="A110" s="8"/>
      <c r="B110" s="8"/>
      <c r="C110" s="8"/>
      <c r="D110" s="8"/>
      <c r="E110" s="111"/>
      <c r="F110" s="111"/>
      <c r="G110" s="111"/>
      <c r="H110" s="40"/>
      <c r="I110" s="82"/>
      <c r="J110" s="82"/>
      <c r="K110" s="82"/>
      <c r="L110" s="82"/>
      <c r="P110" s="82"/>
    </row>
    <row r="111" spans="1:30" s="81" customFormat="1" x14ac:dyDescent="0.2">
      <c r="A111" s="8"/>
      <c r="B111" s="8"/>
      <c r="C111" s="8"/>
      <c r="D111" s="8"/>
      <c r="E111" s="111"/>
      <c r="F111" s="111"/>
      <c r="G111" s="111"/>
      <c r="H111" s="40"/>
      <c r="I111" s="82"/>
      <c r="J111" s="82"/>
      <c r="K111" s="82"/>
      <c r="L111" s="82"/>
      <c r="P111" s="82"/>
    </row>
    <row r="112" spans="1:30" s="81" customFormat="1" x14ac:dyDescent="0.2">
      <c r="A112" s="8"/>
      <c r="B112" s="8"/>
      <c r="C112" s="8"/>
      <c r="D112" s="8"/>
      <c r="E112" s="111"/>
      <c r="F112" s="111"/>
      <c r="G112" s="111"/>
      <c r="H112" s="40"/>
      <c r="I112" s="82"/>
      <c r="J112" s="82"/>
      <c r="K112" s="82"/>
      <c r="L112" s="82"/>
      <c r="P112" s="82"/>
    </row>
    <row r="113" spans="1:30" s="81" customFormat="1" x14ac:dyDescent="0.2">
      <c r="A113" s="8"/>
      <c r="B113" s="8"/>
      <c r="C113" s="8"/>
      <c r="D113" s="8"/>
      <c r="E113" s="111"/>
      <c r="F113" s="111"/>
      <c r="G113" s="111"/>
      <c r="H113" s="40"/>
      <c r="I113" s="82"/>
      <c r="J113" s="82"/>
      <c r="K113" s="82"/>
      <c r="L113" s="82"/>
      <c r="P113" s="82"/>
    </row>
    <row r="114" spans="1:30" s="81" customFormat="1" ht="15.75" customHeight="1" x14ac:dyDescent="0.2">
      <c r="A114" s="8"/>
      <c r="B114" s="8"/>
      <c r="C114" s="8"/>
      <c r="D114" s="8"/>
      <c r="E114" s="111"/>
      <c r="F114" s="111"/>
      <c r="G114" s="111"/>
      <c r="H114" s="40"/>
      <c r="I114" s="82"/>
      <c r="J114" s="82"/>
      <c r="K114" s="82"/>
      <c r="L114" s="82"/>
      <c r="P114" s="82"/>
    </row>
    <row r="115" spans="1:30" s="81" customFormat="1" x14ac:dyDescent="0.2">
      <c r="A115" s="8"/>
      <c r="B115" s="8"/>
      <c r="C115" s="8"/>
      <c r="D115" s="8"/>
      <c r="E115" s="111"/>
      <c r="F115" s="111"/>
      <c r="G115" s="111"/>
      <c r="H115" s="40"/>
      <c r="I115" s="82"/>
      <c r="J115" s="82"/>
      <c r="K115" s="82"/>
      <c r="L115" s="82"/>
      <c r="P115" s="82"/>
    </row>
    <row r="116" spans="1:30" s="81" customFormat="1" x14ac:dyDescent="0.2">
      <c r="A116" s="8"/>
      <c r="B116" s="8"/>
      <c r="C116" s="8"/>
      <c r="D116" s="8"/>
      <c r="E116" s="111"/>
      <c r="F116" s="111"/>
      <c r="G116" s="111"/>
      <c r="H116" s="40"/>
      <c r="I116" s="82"/>
      <c r="J116" s="82"/>
      <c r="K116" s="82"/>
      <c r="L116" s="82"/>
      <c r="P116" s="82"/>
    </row>
    <row r="117" spans="1:30" s="79" customFormat="1" x14ac:dyDescent="0.2">
      <c r="A117" s="8"/>
      <c r="B117" s="8"/>
      <c r="C117" s="8"/>
      <c r="D117" s="8"/>
      <c r="E117" s="111"/>
      <c r="F117" s="111"/>
      <c r="G117" s="111"/>
      <c r="H117" s="40"/>
      <c r="I117" s="26"/>
      <c r="J117" s="26"/>
      <c r="K117" s="26"/>
      <c r="L117" s="26"/>
      <c r="M117" s="7"/>
      <c r="N117" s="7"/>
      <c r="O117" s="7"/>
      <c r="P117" s="26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spans="1:30" s="79" customFormat="1" x14ac:dyDescent="0.2">
      <c r="A118" s="8"/>
      <c r="B118" s="8"/>
      <c r="C118" s="8"/>
      <c r="D118" s="8"/>
      <c r="E118" s="111"/>
      <c r="F118" s="111"/>
      <c r="G118" s="111"/>
      <c r="H118" s="40"/>
      <c r="I118" s="50"/>
      <c r="J118" s="50"/>
      <c r="K118" s="50"/>
      <c r="L118" s="50"/>
      <c r="M118" s="7"/>
      <c r="N118" s="7"/>
      <c r="O118" s="7"/>
      <c r="P118" s="26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spans="1:30" ht="15" customHeight="1" x14ac:dyDescent="0.2">
      <c r="A119" s="119"/>
      <c r="B119" s="119"/>
      <c r="C119" s="119"/>
      <c r="D119" s="119"/>
      <c r="E119" s="119"/>
      <c r="F119" s="119"/>
      <c r="G119" s="119"/>
      <c r="H119" s="119"/>
      <c r="I119" s="119"/>
      <c r="J119" s="52"/>
      <c r="K119" s="52"/>
      <c r="L119" s="52"/>
    </row>
    <row r="120" spans="1:30" ht="15" customHeight="1" x14ac:dyDescent="0.2">
      <c r="A120" s="106"/>
      <c r="B120" s="106"/>
      <c r="C120" s="106"/>
      <c r="D120" s="106"/>
      <c r="E120" s="106"/>
      <c r="F120" s="106"/>
      <c r="G120" s="106"/>
      <c r="H120" s="106"/>
      <c r="I120" s="106"/>
      <c r="J120" s="52"/>
      <c r="K120" s="52"/>
      <c r="L120" s="52"/>
    </row>
    <row r="121" spans="1:30" ht="15" customHeight="1" x14ac:dyDescent="0.2">
      <c r="A121" s="106"/>
      <c r="B121" s="106"/>
      <c r="C121" s="106"/>
      <c r="D121" s="106"/>
      <c r="E121" s="106"/>
      <c r="F121" s="106"/>
      <c r="G121" s="106"/>
      <c r="H121" s="106"/>
      <c r="I121" s="106"/>
      <c r="J121" s="52"/>
      <c r="K121" s="52"/>
      <c r="L121" s="52"/>
    </row>
    <row r="122" spans="1:30" ht="15" customHeight="1" x14ac:dyDescent="0.2">
      <c r="A122" s="106"/>
      <c r="B122" s="106"/>
      <c r="C122" s="106"/>
      <c r="D122" s="106"/>
      <c r="E122" s="106"/>
      <c r="F122" s="106"/>
      <c r="G122" s="106"/>
      <c r="H122" s="106"/>
      <c r="I122" s="106"/>
      <c r="J122" s="52"/>
      <c r="K122" s="52"/>
      <c r="L122" s="52"/>
    </row>
    <row r="123" spans="1:30" ht="15" customHeight="1" x14ac:dyDescent="0.2">
      <c r="A123" s="106"/>
      <c r="B123" s="106"/>
      <c r="C123" s="106"/>
      <c r="D123" s="106"/>
      <c r="E123" s="106"/>
      <c r="F123" s="106"/>
      <c r="G123" s="106"/>
      <c r="H123" s="106"/>
      <c r="I123" s="106"/>
      <c r="J123" s="52"/>
      <c r="K123" s="52"/>
      <c r="L123" s="52"/>
    </row>
    <row r="124" spans="1:30" ht="15" customHeight="1" x14ac:dyDescent="0.2">
      <c r="A124" s="106"/>
      <c r="B124" s="106"/>
      <c r="C124" s="106"/>
      <c r="D124" s="106"/>
      <c r="E124" s="106"/>
      <c r="F124" s="106"/>
      <c r="G124" s="106"/>
      <c r="H124" s="106"/>
      <c r="I124" s="106"/>
      <c r="J124" s="52"/>
      <c r="K124" s="52"/>
      <c r="L124" s="52"/>
    </row>
    <row r="125" spans="1:30" ht="15" customHeight="1" x14ac:dyDescent="0.2">
      <c r="A125" s="106"/>
      <c r="B125" s="106"/>
      <c r="C125" s="106"/>
      <c r="D125" s="106"/>
      <c r="E125" s="106"/>
      <c r="F125" s="106"/>
      <c r="G125" s="106"/>
      <c r="H125" s="106"/>
      <c r="I125" s="106"/>
      <c r="J125" s="52"/>
      <c r="K125" s="52"/>
      <c r="L125" s="52"/>
    </row>
    <row r="126" spans="1:30" ht="15" customHeight="1" x14ac:dyDescent="0.2">
      <c r="A126" s="106"/>
      <c r="B126" s="106"/>
      <c r="C126" s="106"/>
      <c r="D126" s="106"/>
      <c r="E126" s="106"/>
      <c r="F126" s="106"/>
      <c r="G126" s="106"/>
      <c r="H126" s="106"/>
      <c r="I126" s="106"/>
      <c r="J126" s="52"/>
      <c r="K126" s="52"/>
      <c r="L126" s="52"/>
    </row>
    <row r="127" spans="1:30" ht="15" customHeight="1" x14ac:dyDescent="0.2">
      <c r="A127" s="106"/>
      <c r="B127" s="106"/>
      <c r="C127" s="106"/>
      <c r="D127" s="106"/>
      <c r="E127" s="106"/>
      <c r="F127" s="106"/>
      <c r="G127" s="106"/>
      <c r="H127" s="106"/>
      <c r="I127" s="106"/>
      <c r="J127" s="52"/>
      <c r="K127" s="52"/>
      <c r="L127" s="52"/>
    </row>
    <row r="128" spans="1:30" ht="15" customHeight="1" x14ac:dyDescent="0.2">
      <c r="A128" s="204" t="s">
        <v>43</v>
      </c>
      <c r="B128" s="204"/>
      <c r="C128" s="204"/>
      <c r="D128" s="204"/>
      <c r="E128" s="204"/>
      <c r="F128" s="204"/>
      <c r="G128" s="204"/>
      <c r="H128" s="204"/>
      <c r="I128" s="204"/>
      <c r="J128" s="52"/>
      <c r="K128" s="52"/>
      <c r="L128" s="52"/>
    </row>
    <row r="129" spans="1:30" x14ac:dyDescent="0.2">
      <c r="F129" s="52"/>
      <c r="G129" s="52"/>
      <c r="H129" s="52"/>
      <c r="I129" s="109">
        <v>3</v>
      </c>
      <c r="J129" s="52"/>
      <c r="K129" s="52"/>
      <c r="L129" s="26"/>
    </row>
    <row r="130" spans="1:30" x14ac:dyDescent="0.2">
      <c r="A130" s="204" t="s">
        <v>21</v>
      </c>
      <c r="B130" s="204"/>
      <c r="C130" s="204"/>
      <c r="D130" s="204"/>
      <c r="E130" s="204"/>
      <c r="F130" s="204"/>
      <c r="G130" s="204"/>
      <c r="H130" s="204"/>
      <c r="I130" s="204"/>
      <c r="J130" s="53"/>
      <c r="K130" s="53"/>
      <c r="L130" s="53"/>
    </row>
    <row r="131" spans="1:30" x14ac:dyDescent="0.2">
      <c r="A131" s="29"/>
      <c r="B131" s="29"/>
      <c r="C131" s="29"/>
      <c r="D131" s="29"/>
      <c r="E131" s="29"/>
      <c r="F131" s="53"/>
      <c r="G131" s="53"/>
      <c r="H131" s="53"/>
      <c r="I131" s="53"/>
      <c r="J131" s="53"/>
      <c r="K131" s="53"/>
      <c r="L131" s="53"/>
    </row>
    <row r="132" spans="1:30" ht="15.75" customHeight="1" x14ac:dyDescent="0.2">
      <c r="A132" s="29"/>
      <c r="B132" s="29"/>
      <c r="C132" s="29"/>
      <c r="D132" s="29"/>
      <c r="E132" s="29"/>
      <c r="F132" s="53"/>
      <c r="G132" s="53"/>
      <c r="H132" s="53"/>
      <c r="I132" s="53"/>
      <c r="J132" s="53"/>
      <c r="K132" s="53"/>
      <c r="L132" s="53"/>
    </row>
    <row r="133" spans="1:30" s="2" customFormat="1" ht="25.5" x14ac:dyDescent="0.35">
      <c r="A133" s="207" t="s">
        <v>44</v>
      </c>
      <c r="B133" s="207"/>
      <c r="C133" s="207"/>
      <c r="D133" s="207"/>
      <c r="E133" s="207"/>
      <c r="F133" s="207"/>
      <c r="G133" s="207"/>
      <c r="H133" s="207"/>
      <c r="I133" s="207"/>
      <c r="J133" s="54"/>
      <c r="K133" s="54"/>
      <c r="L133" s="54"/>
      <c r="M133" s="5"/>
      <c r="N133" s="5"/>
      <c r="O133" s="5"/>
      <c r="P133" s="6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</row>
    <row r="134" spans="1:30" s="79" customFormat="1" ht="25.5" customHeight="1" x14ac:dyDescent="0.2">
      <c r="A134" s="8"/>
      <c r="B134" s="8"/>
      <c r="C134" s="8"/>
      <c r="D134" s="29" t="s">
        <v>23</v>
      </c>
      <c r="E134" s="29" t="s">
        <v>26</v>
      </c>
      <c r="F134" s="106" t="s">
        <v>25</v>
      </c>
      <c r="G134" s="111"/>
      <c r="H134" s="40"/>
      <c r="I134" s="85"/>
      <c r="J134" s="85"/>
      <c r="K134" s="85"/>
      <c r="L134" s="85"/>
      <c r="M134" s="7"/>
      <c r="N134" s="7"/>
      <c r="O134" s="7"/>
      <c r="P134" s="26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</row>
    <row r="135" spans="1:30" s="79" customFormat="1" x14ac:dyDescent="0.2">
      <c r="A135" s="8"/>
      <c r="B135" s="8"/>
      <c r="C135" s="8"/>
      <c r="D135" s="118"/>
      <c r="E135" s="111"/>
      <c r="F135" s="111"/>
      <c r="G135" s="111"/>
      <c r="H135" s="40"/>
      <c r="I135" s="85"/>
      <c r="J135" s="85"/>
      <c r="K135" s="85"/>
      <c r="L135" s="85"/>
      <c r="M135" s="7"/>
      <c r="N135" s="7"/>
      <c r="O135" s="7"/>
      <c r="P135" s="26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spans="1:30" s="79" customFormat="1" x14ac:dyDescent="0.2">
      <c r="A136" s="8"/>
      <c r="B136" s="8"/>
      <c r="C136" s="8"/>
      <c r="D136" s="8"/>
      <c r="E136" s="111"/>
      <c r="F136" s="111"/>
      <c r="G136" s="111"/>
      <c r="H136" s="40"/>
      <c r="I136" s="65"/>
      <c r="J136" s="65"/>
      <c r="K136" s="65"/>
      <c r="L136" s="65"/>
      <c r="M136" s="7"/>
      <c r="N136" s="7"/>
      <c r="O136" s="7"/>
      <c r="P136" s="26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spans="1:30" s="79" customFormat="1" x14ac:dyDescent="0.2">
      <c r="A137" s="8"/>
      <c r="B137" s="8"/>
      <c r="C137" s="8"/>
      <c r="D137" s="8"/>
      <c r="E137" s="111"/>
      <c r="F137" s="111"/>
      <c r="G137" s="111"/>
      <c r="H137" s="40"/>
      <c r="I137" s="87"/>
      <c r="J137" s="87"/>
      <c r="K137" s="87"/>
      <c r="L137" s="87"/>
      <c r="M137" s="7"/>
      <c r="N137" s="7"/>
      <c r="O137" s="7"/>
      <c r="P137" s="26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spans="1:30" s="79" customFormat="1" ht="16.5" customHeight="1" x14ac:dyDescent="0.2">
      <c r="A138" s="8"/>
      <c r="B138" s="8"/>
      <c r="C138" s="8"/>
      <c r="D138" s="8"/>
      <c r="E138" s="111"/>
      <c r="F138" s="111"/>
      <c r="G138" s="111"/>
      <c r="H138" s="40"/>
      <c r="I138" s="85"/>
      <c r="J138" s="85"/>
      <c r="K138" s="85"/>
      <c r="L138" s="85"/>
      <c r="M138" s="7"/>
      <c r="N138" s="7"/>
      <c r="O138" s="7"/>
      <c r="P138" s="26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spans="1:30" s="79" customFormat="1" x14ac:dyDescent="0.2">
      <c r="A139" s="8"/>
      <c r="B139" s="8"/>
      <c r="C139" s="8"/>
      <c r="D139" s="8"/>
      <c r="E139" s="111"/>
      <c r="F139" s="111"/>
      <c r="G139" s="111"/>
      <c r="H139" s="40"/>
      <c r="I139" s="71"/>
      <c r="J139" s="71"/>
      <c r="K139" s="71"/>
      <c r="L139" s="71"/>
      <c r="M139" s="7"/>
      <c r="N139" s="7"/>
      <c r="O139" s="7"/>
      <c r="P139" s="26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spans="1:30" s="79" customFormat="1" x14ac:dyDescent="0.2">
      <c r="A140" s="8"/>
      <c r="B140" s="8"/>
      <c r="C140" s="8"/>
      <c r="D140" s="8"/>
      <c r="E140" s="111"/>
      <c r="F140" s="111"/>
      <c r="G140" s="111"/>
      <c r="H140" s="40"/>
      <c r="I140" s="55"/>
      <c r="J140" s="55"/>
      <c r="K140" s="55"/>
      <c r="L140" s="55"/>
      <c r="M140" s="7"/>
      <c r="N140" s="7"/>
      <c r="O140" s="7"/>
      <c r="P140" s="26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spans="1:30" s="79" customFormat="1" ht="15" customHeight="1" x14ac:dyDescent="0.2">
      <c r="A141" s="8"/>
      <c r="B141" s="8"/>
      <c r="C141" s="8"/>
      <c r="D141" s="8"/>
      <c r="E141" s="111"/>
      <c r="F141" s="111"/>
      <c r="G141" s="111"/>
      <c r="H141" s="40"/>
      <c r="I141" s="55"/>
      <c r="J141" s="55"/>
      <c r="K141" s="55"/>
      <c r="L141" s="55"/>
      <c r="M141" s="7"/>
      <c r="N141" s="7"/>
      <c r="O141" s="7"/>
      <c r="P141" s="26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spans="1:30" s="79" customFormat="1" x14ac:dyDescent="0.2">
      <c r="A142" s="8"/>
      <c r="B142" s="8"/>
      <c r="C142" s="8"/>
      <c r="D142" s="8"/>
      <c r="E142" s="111"/>
      <c r="F142" s="111"/>
      <c r="G142" s="111"/>
      <c r="H142" s="40"/>
      <c r="I142" s="55"/>
      <c r="J142" s="55"/>
      <c r="K142" s="55"/>
      <c r="L142" s="55"/>
      <c r="M142" s="7"/>
      <c r="N142" s="7"/>
      <c r="O142" s="7"/>
      <c r="P142" s="26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spans="1:30" s="79" customFormat="1" x14ac:dyDescent="0.2">
      <c r="A143" s="8"/>
      <c r="B143" s="8"/>
      <c r="C143" s="8"/>
      <c r="D143" s="8"/>
      <c r="E143" s="111"/>
      <c r="F143" s="111"/>
      <c r="G143" s="111"/>
      <c r="H143" s="40"/>
      <c r="I143" s="55"/>
      <c r="J143" s="55"/>
      <c r="K143" s="55"/>
      <c r="L143" s="55"/>
      <c r="M143" s="7"/>
      <c r="N143" s="7"/>
      <c r="O143" s="7"/>
      <c r="P143" s="26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spans="1:30" s="79" customFormat="1" x14ac:dyDescent="0.2">
      <c r="A144" s="8"/>
      <c r="B144" s="8"/>
      <c r="C144" s="8"/>
      <c r="D144" s="8"/>
      <c r="E144" s="111"/>
      <c r="F144" s="111"/>
      <c r="G144" s="111"/>
      <c r="H144" s="40"/>
      <c r="I144" s="55"/>
      <c r="J144" s="55"/>
      <c r="K144" s="55"/>
      <c r="L144" s="55"/>
      <c r="M144" s="7"/>
      <c r="N144" s="7"/>
      <c r="O144" s="7"/>
      <c r="P144" s="26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spans="1:30" s="79" customFormat="1" ht="16.5" customHeight="1" x14ac:dyDescent="0.2">
      <c r="A145" s="8"/>
      <c r="B145" s="8"/>
      <c r="C145" s="8"/>
      <c r="D145" s="8"/>
      <c r="E145" s="111"/>
      <c r="F145" s="111"/>
      <c r="G145" s="111"/>
      <c r="H145" s="40"/>
      <c r="I145" s="55"/>
      <c r="J145" s="55"/>
      <c r="K145" s="55"/>
      <c r="L145" s="55"/>
      <c r="M145" s="7"/>
      <c r="N145" s="7"/>
      <c r="O145" s="7"/>
      <c r="P145" s="26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spans="1:30" s="79" customFormat="1" x14ac:dyDescent="0.2">
      <c r="A146" s="8"/>
      <c r="B146" s="8"/>
      <c r="C146" s="8"/>
      <c r="D146" s="8"/>
      <c r="E146" s="111"/>
      <c r="F146" s="111"/>
      <c r="G146" s="111"/>
      <c r="H146" s="40"/>
      <c r="I146" s="55"/>
      <c r="J146" s="55"/>
      <c r="K146" s="55"/>
      <c r="L146" s="55"/>
      <c r="M146" s="7"/>
      <c r="N146" s="7"/>
      <c r="O146" s="7"/>
      <c r="P146" s="26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1:30" s="79" customFormat="1" x14ac:dyDescent="0.2">
      <c r="A147" s="8"/>
      <c r="B147" s="8"/>
      <c r="C147" s="8"/>
      <c r="D147" s="8"/>
      <c r="E147" s="111"/>
      <c r="F147" s="111"/>
      <c r="G147" s="111"/>
      <c r="H147" s="40"/>
      <c r="I147" s="55"/>
      <c r="J147" s="55"/>
      <c r="K147" s="55"/>
      <c r="L147" s="55"/>
      <c r="M147" s="7"/>
      <c r="N147" s="7"/>
      <c r="O147" s="7"/>
      <c r="P147" s="26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1:30" s="79" customFormat="1" x14ac:dyDescent="0.2">
      <c r="A148" s="8"/>
      <c r="B148" s="8"/>
      <c r="C148" s="8"/>
      <c r="D148" s="8"/>
      <c r="E148" s="111"/>
      <c r="F148" s="111"/>
      <c r="G148" s="111"/>
      <c r="H148" s="40"/>
      <c r="I148" s="55"/>
      <c r="J148" s="55"/>
      <c r="K148" s="55"/>
      <c r="L148" s="55"/>
      <c r="M148" s="7"/>
      <c r="N148" s="7"/>
      <c r="O148" s="7"/>
      <c r="P148" s="26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1:30" s="79" customFormat="1" x14ac:dyDescent="0.2">
      <c r="A149" s="8"/>
      <c r="B149" s="8"/>
      <c r="C149" s="8"/>
      <c r="D149" s="8"/>
      <c r="E149" s="111"/>
      <c r="F149" s="111"/>
      <c r="G149" s="111"/>
      <c r="H149" s="40"/>
      <c r="I149" s="55"/>
      <c r="J149" s="55"/>
      <c r="K149" s="55"/>
      <c r="L149" s="55"/>
      <c r="M149" s="7"/>
      <c r="N149" s="7"/>
      <c r="O149" s="7"/>
      <c r="P149" s="26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1:30" s="79" customFormat="1" x14ac:dyDescent="0.2">
      <c r="A150" s="8"/>
      <c r="B150" s="8"/>
      <c r="C150" s="8"/>
      <c r="D150" s="8"/>
      <c r="E150" s="111"/>
      <c r="F150" s="111"/>
      <c r="G150" s="111"/>
      <c r="H150" s="40"/>
      <c r="I150" s="26"/>
      <c r="J150" s="26"/>
      <c r="K150" s="26"/>
      <c r="L150" s="26"/>
      <c r="M150" s="7"/>
      <c r="N150" s="7"/>
      <c r="O150" s="7"/>
      <c r="P150" s="26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1:30" s="79" customFormat="1" ht="15" customHeight="1" x14ac:dyDescent="0.2">
      <c r="A151" s="8"/>
      <c r="B151" s="8"/>
      <c r="C151" s="8"/>
      <c r="D151" s="8"/>
      <c r="E151" s="111"/>
      <c r="F151" s="111"/>
      <c r="G151" s="111"/>
      <c r="H151" s="40"/>
      <c r="I151" s="55"/>
      <c r="J151" s="55"/>
      <c r="K151" s="55"/>
      <c r="L151" s="55"/>
      <c r="M151" s="7"/>
      <c r="N151" s="7"/>
      <c r="O151" s="7"/>
      <c r="P151" s="26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spans="1:30" s="79" customFormat="1" x14ac:dyDescent="0.2">
      <c r="A152" s="8"/>
      <c r="B152" s="8"/>
      <c r="C152" s="8"/>
      <c r="D152" s="8"/>
      <c r="E152" s="111"/>
      <c r="F152" s="111"/>
      <c r="G152" s="111"/>
      <c r="H152" s="40"/>
      <c r="I152" s="26"/>
      <c r="J152" s="26"/>
      <c r="K152" s="26"/>
      <c r="L152" s="26"/>
      <c r="M152" s="7"/>
      <c r="N152" s="7"/>
      <c r="O152" s="7"/>
      <c r="P152" s="26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spans="1:30" s="79" customFormat="1" x14ac:dyDescent="0.2">
      <c r="A153" s="8"/>
      <c r="B153" s="8"/>
      <c r="C153" s="8"/>
      <c r="D153" s="8"/>
      <c r="E153" s="111"/>
      <c r="F153" s="111"/>
      <c r="G153" s="111"/>
      <c r="H153" s="40"/>
      <c r="I153" s="26"/>
      <c r="J153" s="26"/>
      <c r="K153" s="26"/>
      <c r="L153" s="26"/>
      <c r="M153" s="7"/>
      <c r="N153" s="7"/>
      <c r="O153" s="7"/>
      <c r="P153" s="26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spans="1:30" s="79" customFormat="1" ht="16.5" customHeight="1" x14ac:dyDescent="0.2">
      <c r="A154" s="8"/>
      <c r="B154" s="8"/>
      <c r="C154" s="8"/>
      <c r="D154" s="8"/>
      <c r="E154" s="111"/>
      <c r="F154" s="111"/>
      <c r="G154" s="111"/>
      <c r="H154" s="40"/>
      <c r="I154" s="55"/>
      <c r="J154" s="55"/>
      <c r="K154" s="55"/>
      <c r="L154" s="55"/>
      <c r="M154" s="7"/>
      <c r="N154" s="7"/>
      <c r="O154" s="7"/>
      <c r="P154" s="26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spans="1:30" s="79" customFormat="1" x14ac:dyDescent="0.2">
      <c r="A155" s="8"/>
      <c r="B155" s="8"/>
      <c r="C155" s="8"/>
      <c r="D155" s="8"/>
      <c r="E155" s="111"/>
      <c r="F155" s="111"/>
      <c r="G155" s="111"/>
      <c r="H155" s="40"/>
      <c r="I155" s="55"/>
      <c r="J155" s="55"/>
      <c r="K155" s="55"/>
      <c r="L155" s="55"/>
      <c r="M155" s="7"/>
      <c r="N155" s="7"/>
      <c r="O155" s="7"/>
      <c r="P155" s="26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spans="1:30" s="79" customFormat="1" x14ac:dyDescent="0.2">
      <c r="A156" s="8"/>
      <c r="B156" s="8"/>
      <c r="C156" s="8"/>
      <c r="D156" s="8"/>
      <c r="E156" s="111"/>
      <c r="F156" s="111"/>
      <c r="G156" s="111"/>
      <c r="H156" s="40"/>
      <c r="I156" s="55"/>
      <c r="J156" s="55"/>
      <c r="K156" s="55"/>
      <c r="L156" s="55"/>
      <c r="M156" s="7"/>
      <c r="N156" s="7"/>
      <c r="O156" s="7"/>
      <c r="P156" s="26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spans="1:30" s="79" customFormat="1" x14ac:dyDescent="0.2">
      <c r="A157" s="8"/>
      <c r="B157" s="8"/>
      <c r="C157" s="8"/>
      <c r="D157" s="8"/>
      <c r="E157" s="111"/>
      <c r="F157" s="111"/>
      <c r="G157" s="111"/>
      <c r="H157" s="40"/>
      <c r="I157" s="26"/>
      <c r="J157" s="26"/>
      <c r="K157" s="26"/>
      <c r="L157" s="26"/>
      <c r="M157" s="7"/>
      <c r="N157" s="7"/>
      <c r="O157" s="7"/>
      <c r="P157" s="26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</row>
    <row r="158" spans="1:30" s="79" customFormat="1" x14ac:dyDescent="0.2">
      <c r="A158" s="8"/>
      <c r="B158" s="8"/>
      <c r="C158" s="8"/>
      <c r="D158" s="8"/>
      <c r="E158" s="111"/>
      <c r="F158" s="111"/>
      <c r="G158" s="111"/>
      <c r="H158" s="40"/>
      <c r="I158" s="55"/>
      <c r="J158" s="55"/>
      <c r="K158" s="55"/>
      <c r="L158" s="55"/>
      <c r="M158" s="7"/>
      <c r="N158" s="7"/>
      <c r="O158" s="7"/>
      <c r="P158" s="26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</row>
    <row r="159" spans="1:30" s="79" customFormat="1" ht="17.25" customHeight="1" x14ac:dyDescent="0.2">
      <c r="A159" s="8"/>
      <c r="B159" s="8"/>
      <c r="C159" s="8"/>
      <c r="D159" s="8"/>
      <c r="E159" s="111"/>
      <c r="F159" s="111"/>
      <c r="G159" s="111"/>
      <c r="H159" s="40"/>
      <c r="I159" s="56"/>
      <c r="J159" s="56"/>
      <c r="K159" s="56"/>
      <c r="L159" s="56"/>
      <c r="M159" s="7"/>
      <c r="N159" s="7"/>
      <c r="O159" s="7"/>
      <c r="P159" s="26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</row>
    <row r="160" spans="1:30" s="79" customFormat="1" x14ac:dyDescent="0.2">
      <c r="A160" s="8"/>
      <c r="B160" s="8"/>
      <c r="C160" s="8"/>
      <c r="D160" s="8"/>
      <c r="E160" s="111"/>
      <c r="F160" s="111"/>
      <c r="G160" s="111"/>
      <c r="H160" s="40"/>
      <c r="I160" s="50"/>
      <c r="J160" s="50"/>
      <c r="K160" s="50"/>
      <c r="L160" s="50"/>
      <c r="M160" s="7"/>
      <c r="N160" s="7"/>
      <c r="O160" s="7"/>
      <c r="P160" s="26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</row>
    <row r="161" spans="1:30" s="79" customFormat="1" x14ac:dyDescent="0.2">
      <c r="A161" s="8"/>
      <c r="B161" s="8"/>
      <c r="C161" s="8"/>
      <c r="D161" s="8"/>
      <c r="E161" s="111"/>
      <c r="F161" s="111"/>
      <c r="G161" s="111"/>
      <c r="H161" s="40"/>
      <c r="I161" s="52"/>
      <c r="J161" s="52"/>
      <c r="K161" s="52"/>
      <c r="L161" s="52"/>
      <c r="M161" s="7"/>
      <c r="N161" s="7"/>
      <c r="O161" s="7"/>
      <c r="P161" s="26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spans="1:30" s="79" customFormat="1" x14ac:dyDescent="0.2">
      <c r="A162" s="8"/>
      <c r="B162" s="8"/>
      <c r="C162" s="8"/>
      <c r="D162" s="8"/>
      <c r="E162" s="111"/>
      <c r="F162" s="111"/>
      <c r="G162" s="111"/>
      <c r="H162" s="40"/>
      <c r="I162" s="65"/>
      <c r="J162" s="65"/>
      <c r="K162" s="65"/>
      <c r="L162" s="65"/>
      <c r="M162" s="7"/>
      <c r="N162" s="7"/>
      <c r="O162" s="7"/>
      <c r="P162" s="26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spans="1:30" s="79" customFormat="1" ht="15.75" customHeight="1" x14ac:dyDescent="0.2">
      <c r="A163" s="8"/>
      <c r="B163" s="8"/>
      <c r="C163" s="8"/>
      <c r="D163" s="8"/>
      <c r="E163" s="111"/>
      <c r="F163" s="111"/>
      <c r="G163" s="111"/>
      <c r="H163" s="40"/>
      <c r="I163" s="65"/>
      <c r="J163" s="65"/>
      <c r="K163" s="65"/>
      <c r="L163" s="65"/>
      <c r="M163" s="7"/>
      <c r="N163" s="7"/>
      <c r="O163" s="7"/>
      <c r="P163" s="26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spans="1:30" s="79" customFormat="1" ht="15.75" customHeight="1" x14ac:dyDescent="0.2">
      <c r="A164" s="8"/>
      <c r="B164" s="8"/>
      <c r="C164" s="8"/>
      <c r="D164" s="8"/>
      <c r="E164" s="111"/>
      <c r="F164" s="111"/>
      <c r="G164" s="111"/>
      <c r="H164" s="40"/>
      <c r="I164" s="7"/>
      <c r="J164" s="7"/>
      <c r="K164" s="7"/>
      <c r="L164" s="7"/>
      <c r="M164" s="7"/>
      <c r="N164" s="7"/>
      <c r="O164" s="7"/>
      <c r="P164" s="26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spans="1:30" s="79" customFormat="1" ht="15.75" customHeight="1" x14ac:dyDescent="0.2">
      <c r="A165" s="8"/>
      <c r="B165" s="8"/>
      <c r="C165" s="8"/>
      <c r="D165" s="8"/>
      <c r="E165" s="111"/>
      <c r="F165" s="111"/>
      <c r="G165" s="111"/>
      <c r="H165" s="40"/>
      <c r="I165" s="40"/>
      <c r="J165" s="40"/>
      <c r="K165" s="40"/>
      <c r="L165" s="40"/>
      <c r="M165" s="7"/>
      <c r="N165" s="7"/>
      <c r="O165" s="7"/>
      <c r="P165" s="26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spans="1:30" s="79" customFormat="1" ht="15.75" customHeight="1" x14ac:dyDescent="0.2">
      <c r="A166" s="8"/>
      <c r="B166" s="8"/>
      <c r="C166" s="8"/>
      <c r="D166" s="8"/>
      <c r="E166" s="111"/>
      <c r="F166" s="111"/>
      <c r="G166" s="111"/>
      <c r="H166" s="40"/>
      <c r="I166" s="40"/>
      <c r="J166" s="40"/>
      <c r="K166" s="40"/>
      <c r="L166" s="40"/>
      <c r="M166" s="7"/>
      <c r="N166" s="7"/>
      <c r="O166" s="7"/>
      <c r="P166" s="26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spans="1:30" s="79" customFormat="1" ht="15.75" customHeight="1" x14ac:dyDescent="0.2">
      <c r="A167" s="8"/>
      <c r="B167" s="8"/>
      <c r="C167" s="8"/>
      <c r="D167" s="8"/>
      <c r="E167" s="111"/>
      <c r="F167" s="111"/>
      <c r="G167" s="111"/>
      <c r="H167" s="40"/>
      <c r="I167" s="40"/>
      <c r="J167" s="40"/>
      <c r="K167" s="40"/>
      <c r="L167" s="40"/>
      <c r="M167" s="7"/>
      <c r="N167" s="7"/>
      <c r="O167" s="7"/>
      <c r="P167" s="26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spans="1:30" s="79" customFormat="1" ht="16.5" customHeight="1" x14ac:dyDescent="0.2">
      <c r="A168" s="8"/>
      <c r="B168" s="8"/>
      <c r="C168" s="8"/>
      <c r="D168" s="8"/>
      <c r="E168" s="111"/>
      <c r="F168" s="111"/>
      <c r="G168" s="111"/>
      <c r="H168" s="40"/>
      <c r="I168" s="72"/>
      <c r="J168" s="72"/>
      <c r="K168" s="72"/>
      <c r="L168" s="72"/>
      <c r="M168" s="7"/>
      <c r="N168" s="7"/>
      <c r="O168" s="7"/>
      <c r="P168" s="26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spans="1:30" s="79" customFormat="1" ht="15.75" customHeight="1" x14ac:dyDescent="0.2">
      <c r="A169" s="8"/>
      <c r="B169" s="8"/>
      <c r="C169" s="8"/>
      <c r="D169" s="8"/>
      <c r="E169" s="111"/>
      <c r="F169" s="111"/>
      <c r="G169" s="111"/>
      <c r="H169" s="40"/>
      <c r="I169" s="69"/>
      <c r="J169" s="69"/>
      <c r="K169" s="69"/>
      <c r="L169" s="69"/>
      <c r="M169" s="7"/>
      <c r="N169" s="7"/>
      <c r="O169" s="7"/>
      <c r="P169" s="26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spans="1:30" s="79" customFormat="1" ht="15.75" customHeight="1" x14ac:dyDescent="0.2">
      <c r="A170" s="8"/>
      <c r="B170" s="8"/>
      <c r="C170" s="8"/>
      <c r="D170" s="8"/>
      <c r="E170" s="111"/>
      <c r="F170" s="111"/>
      <c r="G170" s="111"/>
      <c r="H170" s="40"/>
      <c r="I170" s="40"/>
      <c r="J170" s="40"/>
      <c r="K170" s="40"/>
      <c r="L170" s="40"/>
      <c r="M170" s="7"/>
      <c r="N170" s="7"/>
      <c r="O170" s="7"/>
      <c r="P170" s="26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spans="1:30" s="79" customFormat="1" ht="6" customHeight="1" x14ac:dyDescent="0.2">
      <c r="A171" s="8"/>
      <c r="B171" s="8"/>
      <c r="C171" s="8"/>
      <c r="D171" s="8"/>
      <c r="E171" s="111"/>
      <c r="F171" s="111"/>
      <c r="G171" s="111"/>
      <c r="H171" s="40"/>
      <c r="I171" s="72"/>
      <c r="J171" s="72"/>
      <c r="K171" s="72"/>
      <c r="L171" s="72"/>
      <c r="M171" s="7"/>
      <c r="N171" s="7"/>
      <c r="O171" s="7"/>
      <c r="P171" s="26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spans="1:30" s="79" customFormat="1" ht="15.75" customHeight="1" x14ac:dyDescent="0.2">
      <c r="A172" s="8"/>
      <c r="B172" s="8"/>
      <c r="C172" s="8"/>
      <c r="D172" s="8"/>
      <c r="E172" s="111"/>
      <c r="F172" s="111"/>
      <c r="G172" s="111"/>
      <c r="H172" s="40"/>
      <c r="I172" s="69"/>
      <c r="J172" s="69"/>
      <c r="K172" s="69"/>
      <c r="L172" s="69"/>
      <c r="M172" s="7"/>
      <c r="N172" s="7"/>
      <c r="O172" s="7"/>
      <c r="P172" s="26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spans="1:30" s="79" customFormat="1" ht="15.75" customHeight="1" x14ac:dyDescent="0.2">
      <c r="A173" s="8"/>
      <c r="B173" s="8"/>
      <c r="C173" s="8"/>
      <c r="D173" s="8"/>
      <c r="E173" s="111"/>
      <c r="F173" s="111"/>
      <c r="G173" s="111"/>
      <c r="H173" s="40"/>
      <c r="I173" s="40"/>
      <c r="J173" s="40"/>
      <c r="K173" s="40"/>
      <c r="L173" s="40"/>
      <c r="M173" s="7"/>
      <c r="N173" s="7"/>
      <c r="O173" s="7"/>
      <c r="P173" s="26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spans="1:30" s="79" customFormat="1" ht="18" customHeight="1" x14ac:dyDescent="0.2">
      <c r="A174" s="8"/>
      <c r="B174" s="8"/>
      <c r="C174" s="8"/>
      <c r="D174" s="8"/>
      <c r="E174" s="111"/>
      <c r="F174" s="111"/>
      <c r="G174" s="111"/>
      <c r="H174" s="40"/>
      <c r="I174" s="7"/>
      <c r="J174" s="7"/>
      <c r="K174" s="7"/>
      <c r="L174" s="7"/>
      <c r="M174" s="7"/>
      <c r="N174" s="7"/>
      <c r="O174" s="7"/>
      <c r="P174" s="26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spans="1:30" s="79" customFormat="1" ht="18" customHeight="1" x14ac:dyDescent="0.2">
      <c r="A175" s="8"/>
      <c r="B175" s="8"/>
      <c r="C175" s="8"/>
      <c r="D175" s="8"/>
      <c r="E175" s="111"/>
      <c r="F175" s="111"/>
      <c r="G175" s="111"/>
      <c r="H175" s="40"/>
      <c r="I175" s="7"/>
      <c r="J175" s="7"/>
      <c r="K175" s="7"/>
      <c r="L175" s="7"/>
      <c r="M175" s="7"/>
      <c r="N175" s="7"/>
      <c r="O175" s="7"/>
      <c r="P175" s="26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spans="1:30" s="79" customFormat="1" x14ac:dyDescent="0.2">
      <c r="A176" s="8"/>
      <c r="B176" s="8"/>
      <c r="C176" s="8"/>
      <c r="D176" s="8"/>
      <c r="E176" s="111"/>
      <c r="F176" s="111"/>
      <c r="G176" s="111"/>
      <c r="H176" s="40"/>
      <c r="I176" s="40"/>
      <c r="J176" s="40"/>
      <c r="K176" s="40"/>
      <c r="L176" s="40"/>
      <c r="M176" s="7"/>
      <c r="N176" s="7"/>
      <c r="O176" s="7"/>
      <c r="P176" s="26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spans="1:30" s="79" customFormat="1" x14ac:dyDescent="0.2">
      <c r="A177" s="8"/>
      <c r="B177" s="8"/>
      <c r="C177" s="8"/>
      <c r="D177" s="8"/>
      <c r="E177" s="111"/>
      <c r="F177" s="111"/>
      <c r="G177" s="111"/>
      <c r="H177" s="40"/>
      <c r="I177" s="40"/>
      <c r="J177" s="40"/>
      <c r="K177" s="40"/>
      <c r="L177" s="40"/>
      <c r="M177" s="7"/>
      <c r="N177" s="7"/>
      <c r="O177" s="7"/>
      <c r="P177" s="26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spans="1:30" s="79" customFormat="1" x14ac:dyDescent="0.2">
      <c r="A178" s="8"/>
      <c r="B178" s="8"/>
      <c r="C178" s="8"/>
      <c r="D178" s="8"/>
      <c r="E178" s="111"/>
      <c r="F178" s="111"/>
      <c r="G178" s="111"/>
      <c r="H178" s="40"/>
      <c r="I178" s="40"/>
      <c r="J178" s="40"/>
      <c r="K178" s="40"/>
      <c r="L178" s="40"/>
      <c r="M178" s="7"/>
      <c r="N178" s="7"/>
      <c r="O178" s="7"/>
      <c r="P178" s="26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spans="1:30" s="79" customFormat="1" x14ac:dyDescent="0.2">
      <c r="A179" s="8"/>
      <c r="B179" s="8"/>
      <c r="C179" s="8"/>
      <c r="D179" s="8"/>
      <c r="E179" s="111"/>
      <c r="F179" s="111"/>
      <c r="G179" s="111"/>
      <c r="H179" s="40"/>
      <c r="I179" s="40"/>
      <c r="J179" s="40"/>
      <c r="K179" s="40"/>
      <c r="L179" s="40"/>
      <c r="M179" s="7"/>
      <c r="N179" s="7"/>
      <c r="O179" s="7"/>
      <c r="P179" s="26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spans="1:30" s="79" customFormat="1" ht="17.25" customHeight="1" x14ac:dyDescent="0.2">
      <c r="A180" s="8"/>
      <c r="B180" s="8"/>
      <c r="C180" s="8"/>
      <c r="D180" s="8"/>
      <c r="E180" s="111"/>
      <c r="F180" s="111"/>
      <c r="G180" s="111"/>
      <c r="H180" s="40"/>
      <c r="I180" s="7"/>
      <c r="J180" s="7"/>
      <c r="K180" s="7"/>
      <c r="L180" s="7"/>
      <c r="M180" s="7"/>
      <c r="N180" s="7"/>
      <c r="O180" s="7"/>
      <c r="P180" s="26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spans="1:30" s="79" customFormat="1" ht="17.25" customHeight="1" x14ac:dyDescent="0.2">
      <c r="A181" s="8"/>
      <c r="B181" s="8"/>
      <c r="C181" s="8"/>
      <c r="D181" s="8"/>
      <c r="E181" s="111"/>
      <c r="F181" s="111"/>
      <c r="G181" s="111"/>
      <c r="H181" s="40"/>
      <c r="I181" s="7"/>
      <c r="J181" s="7"/>
      <c r="K181" s="7"/>
      <c r="L181" s="7"/>
      <c r="M181" s="7"/>
      <c r="N181" s="7"/>
      <c r="O181" s="7"/>
      <c r="P181" s="26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spans="1:30" s="79" customFormat="1" ht="17.25" customHeight="1" x14ac:dyDescent="0.2">
      <c r="A182" s="8"/>
      <c r="B182" s="8"/>
      <c r="C182" s="8"/>
      <c r="D182" s="8"/>
      <c r="E182" s="111"/>
      <c r="F182" s="111"/>
      <c r="G182" s="111"/>
      <c r="H182" s="40"/>
      <c r="I182" s="7"/>
      <c r="J182" s="7"/>
      <c r="K182" s="7"/>
      <c r="L182" s="7"/>
      <c r="M182" s="7"/>
      <c r="N182" s="7"/>
      <c r="O182" s="7"/>
      <c r="P182" s="26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</row>
    <row r="183" spans="1:30" s="79" customFormat="1" ht="17.25" customHeight="1" x14ac:dyDescent="0.2">
      <c r="A183" s="8"/>
      <c r="B183" s="8"/>
      <c r="C183" s="8"/>
      <c r="D183" s="8"/>
      <c r="E183" s="111"/>
      <c r="F183" s="111"/>
      <c r="G183" s="111"/>
      <c r="H183" s="40"/>
      <c r="I183" s="7"/>
      <c r="J183" s="7"/>
      <c r="K183" s="7"/>
      <c r="L183" s="7"/>
      <c r="M183" s="7"/>
      <c r="N183" s="7"/>
      <c r="O183" s="7"/>
      <c r="P183" s="26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</row>
    <row r="184" spans="1:30" s="79" customFormat="1" x14ac:dyDescent="0.2">
      <c r="A184" s="8"/>
      <c r="B184" s="8"/>
      <c r="C184" s="8"/>
      <c r="D184" s="8"/>
      <c r="E184" s="111"/>
      <c r="F184" s="111"/>
      <c r="G184" s="111"/>
      <c r="H184" s="40"/>
      <c r="I184" s="7"/>
      <c r="J184" s="7"/>
      <c r="K184" s="7"/>
      <c r="L184" s="7"/>
      <c r="M184" s="7"/>
      <c r="N184" s="7"/>
      <c r="O184" s="7"/>
      <c r="P184" s="26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</row>
    <row r="185" spans="1:30" s="79" customFormat="1" x14ac:dyDescent="0.2">
      <c r="A185" s="8"/>
      <c r="B185" s="8"/>
      <c r="C185" s="8"/>
      <c r="D185" s="8"/>
      <c r="E185" s="111"/>
      <c r="F185" s="111"/>
      <c r="G185" s="111"/>
      <c r="H185" s="40"/>
      <c r="I185" s="7"/>
      <c r="J185" s="7"/>
      <c r="K185" s="7"/>
      <c r="L185" s="7"/>
      <c r="M185" s="7"/>
      <c r="N185" s="7"/>
      <c r="O185" s="7"/>
      <c r="P185" s="26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</row>
    <row r="186" spans="1:30" s="79" customFormat="1" x14ac:dyDescent="0.2">
      <c r="A186" s="8"/>
      <c r="B186" s="8"/>
      <c r="C186" s="8"/>
      <c r="D186" s="8"/>
      <c r="E186" s="111"/>
      <c r="F186" s="111"/>
      <c r="G186" s="111"/>
      <c r="H186" s="40"/>
      <c r="I186" s="7"/>
      <c r="J186" s="7"/>
      <c r="K186" s="7"/>
      <c r="L186" s="7"/>
      <c r="M186" s="7"/>
      <c r="N186" s="7"/>
      <c r="O186" s="7"/>
      <c r="P186" s="26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spans="1:30" s="79" customFormat="1" x14ac:dyDescent="0.2">
      <c r="A187" s="8"/>
      <c r="B187" s="8"/>
      <c r="C187" s="8"/>
      <c r="D187" s="8"/>
      <c r="E187" s="111"/>
      <c r="F187" s="111"/>
      <c r="G187" s="111"/>
      <c r="H187" s="40"/>
      <c r="I187" s="7"/>
      <c r="J187" s="7"/>
      <c r="K187" s="7"/>
      <c r="L187" s="7"/>
      <c r="M187" s="7"/>
      <c r="N187" s="7"/>
      <c r="O187" s="7"/>
      <c r="P187" s="26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spans="1:30" s="79" customFormat="1" x14ac:dyDescent="0.2">
      <c r="A188" s="8"/>
      <c r="B188" s="8"/>
      <c r="C188" s="8"/>
      <c r="D188" s="8"/>
      <c r="E188" s="111"/>
      <c r="F188" s="111"/>
      <c r="G188" s="111"/>
      <c r="H188" s="40"/>
      <c r="I188" s="40"/>
      <c r="J188" s="40"/>
      <c r="K188" s="40"/>
      <c r="L188" s="40"/>
      <c r="M188" s="7"/>
      <c r="N188" s="7"/>
      <c r="O188" s="7"/>
      <c r="P188" s="26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spans="1:30" s="79" customFormat="1" x14ac:dyDescent="0.2">
      <c r="A189" s="8"/>
      <c r="B189" s="8"/>
      <c r="C189" s="8"/>
      <c r="D189" s="8"/>
      <c r="E189" s="111"/>
      <c r="F189" s="111"/>
      <c r="G189" s="111"/>
      <c r="H189" s="40"/>
      <c r="I189" s="40"/>
      <c r="J189" s="40"/>
      <c r="K189" s="40"/>
      <c r="L189" s="40"/>
      <c r="M189" s="7"/>
      <c r="N189" s="7"/>
      <c r="O189" s="7"/>
      <c r="P189" s="26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spans="1:30" s="79" customFormat="1" x14ac:dyDescent="0.2">
      <c r="A190" s="205" t="s">
        <v>43</v>
      </c>
      <c r="B190" s="205"/>
      <c r="C190" s="205"/>
      <c r="D190" s="205"/>
      <c r="E190" s="205"/>
      <c r="F190" s="205"/>
      <c r="G190" s="205"/>
      <c r="H190" s="205"/>
      <c r="I190" s="205"/>
      <c r="J190" s="40"/>
      <c r="K190" s="40"/>
      <c r="L190" s="40"/>
      <c r="M190" s="7"/>
      <c r="N190" s="7"/>
      <c r="O190" s="7"/>
      <c r="P190" s="26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spans="1:30" s="79" customFormat="1" ht="18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26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spans="1:30" s="79" customForma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26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spans="1:30" s="79" customFormat="1" x14ac:dyDescent="0.2">
      <c r="A193" s="7"/>
      <c r="B193" s="7"/>
      <c r="C193" s="7"/>
      <c r="D193" s="7"/>
      <c r="E193" s="7"/>
      <c r="F193" s="90"/>
      <c r="G193" s="90"/>
      <c r="H193" s="90"/>
      <c r="I193" s="90"/>
      <c r="J193" s="90"/>
      <c r="K193" s="90"/>
      <c r="L193" s="90"/>
      <c r="M193" s="7"/>
      <c r="N193" s="7"/>
      <c r="O193" s="7"/>
      <c r="P193" s="26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spans="1:30" s="79" customFormat="1" x14ac:dyDescent="0.2">
      <c r="A194" s="7"/>
      <c r="B194" s="7"/>
      <c r="C194" s="7"/>
      <c r="D194" s="7"/>
      <c r="E194" s="7"/>
      <c r="F194" s="90"/>
      <c r="G194" s="90"/>
      <c r="H194" s="90"/>
      <c r="I194" s="90"/>
      <c r="J194" s="90"/>
      <c r="K194" s="90"/>
      <c r="L194" s="90"/>
      <c r="M194" s="7"/>
      <c r="N194" s="7"/>
      <c r="O194" s="7"/>
      <c r="P194" s="26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spans="1:30" s="79" customFormat="1" x14ac:dyDescent="0.2">
      <c r="A195" s="7"/>
      <c r="B195" s="7"/>
      <c r="C195" s="7"/>
      <c r="D195" s="7"/>
      <c r="E195" s="7"/>
      <c r="F195" s="72"/>
      <c r="G195" s="72"/>
      <c r="H195" s="72"/>
      <c r="I195" s="72"/>
      <c r="J195" s="72"/>
      <c r="K195" s="72"/>
      <c r="L195" s="72"/>
      <c r="M195" s="7"/>
      <c r="N195" s="7"/>
      <c r="O195" s="7"/>
      <c r="P195" s="26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spans="1:30" s="79" customFormat="1" x14ac:dyDescent="0.2">
      <c r="A196" s="7"/>
      <c r="B196" s="7"/>
      <c r="C196" s="7"/>
      <c r="D196" s="7"/>
      <c r="E196" s="7"/>
      <c r="F196" s="69"/>
      <c r="G196" s="69"/>
      <c r="H196" s="69"/>
      <c r="I196" s="69"/>
      <c r="J196" s="69"/>
      <c r="K196" s="69"/>
      <c r="L196" s="69"/>
      <c r="M196" s="7"/>
      <c r="N196" s="7"/>
      <c r="O196" s="7"/>
      <c r="P196" s="26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spans="1:30" s="79" customFormat="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69"/>
      <c r="K197" s="69"/>
      <c r="L197" s="69"/>
      <c r="M197" s="7"/>
      <c r="N197" s="7"/>
      <c r="O197" s="7"/>
      <c r="P197" s="26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spans="1:30" x14ac:dyDescent="0.2">
      <c r="F198" s="41"/>
      <c r="G198" s="41"/>
      <c r="H198" s="41"/>
      <c r="I198" s="41"/>
      <c r="J198" s="41"/>
      <c r="K198" s="41"/>
      <c r="L198" s="4"/>
    </row>
    <row r="199" spans="1:30" x14ac:dyDescent="0.2">
      <c r="A199" s="106"/>
      <c r="B199" s="106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</row>
    <row r="200" spans="1:30" x14ac:dyDescent="0.2">
      <c r="A200" s="106"/>
      <c r="B200" s="106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</row>
    <row r="201" spans="1:30" x14ac:dyDescent="0.2">
      <c r="A201" s="47"/>
      <c r="B201" s="47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</row>
    <row r="202" spans="1:30" s="78" customFormat="1" ht="25.5" x14ac:dyDescent="0.35">
      <c r="A202" s="108"/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5"/>
      <c r="N202" s="15"/>
      <c r="O202" s="15"/>
      <c r="P202" s="27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</row>
    <row r="203" spans="1:30" s="15" customFormat="1" ht="25.5" x14ac:dyDescent="0.35">
      <c r="A203" s="83"/>
      <c r="B203" s="83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P203" s="27"/>
    </row>
    <row r="204" spans="1:30" s="7" customFormat="1" x14ac:dyDescent="0.2">
      <c r="P204" s="26"/>
    </row>
    <row r="205" spans="1:30" s="7" customFormat="1" x14ac:dyDescent="0.2">
      <c r="P205" s="26"/>
    </row>
    <row r="206" spans="1:30" s="7" customFormat="1" x14ac:dyDescent="0.2">
      <c r="H206" s="65"/>
      <c r="I206" s="65"/>
      <c r="J206" s="65"/>
      <c r="K206" s="65"/>
      <c r="L206" s="65"/>
      <c r="P206" s="26"/>
    </row>
    <row r="207" spans="1:30" s="7" customFormat="1" ht="6.75" customHeight="1" x14ac:dyDescent="0.2">
      <c r="P207" s="26"/>
    </row>
    <row r="208" spans="1:30" s="7" customFormat="1" x14ac:dyDescent="0.2">
      <c r="H208" s="50"/>
      <c r="I208" s="50"/>
      <c r="J208" s="50"/>
      <c r="K208" s="50"/>
      <c r="L208" s="50"/>
      <c r="P208" s="26"/>
    </row>
    <row r="209" spans="8:16" s="7" customFormat="1" x14ac:dyDescent="0.2">
      <c r="H209" s="26"/>
      <c r="I209" s="26"/>
      <c r="J209" s="26"/>
      <c r="K209" s="26"/>
      <c r="L209" s="26"/>
      <c r="P209" s="26"/>
    </row>
    <row r="210" spans="8:16" s="7" customFormat="1" x14ac:dyDescent="0.2">
      <c r="H210" s="50"/>
      <c r="I210" s="50"/>
      <c r="J210" s="50"/>
      <c r="K210" s="50"/>
      <c r="L210" s="50"/>
      <c r="P210" s="26"/>
    </row>
    <row r="211" spans="8:16" s="7" customFormat="1" ht="8.65" customHeight="1" x14ac:dyDescent="0.2">
      <c r="H211" s="52"/>
      <c r="I211" s="52"/>
      <c r="J211" s="52"/>
      <c r="K211" s="52"/>
      <c r="L211" s="52"/>
      <c r="P211" s="26"/>
    </row>
    <row r="212" spans="8:16" s="7" customFormat="1" x14ac:dyDescent="0.2">
      <c r="H212" s="26"/>
      <c r="I212" s="26"/>
      <c r="J212" s="26"/>
      <c r="K212" s="26"/>
      <c r="L212" s="26"/>
      <c r="P212" s="26"/>
    </row>
    <row r="213" spans="8:16" s="7" customFormat="1" x14ac:dyDescent="0.2">
      <c r="H213" s="26"/>
      <c r="I213" s="26"/>
      <c r="J213" s="26"/>
      <c r="K213" s="26"/>
      <c r="L213" s="26"/>
      <c r="P213" s="26"/>
    </row>
    <row r="214" spans="8:16" s="7" customFormat="1" x14ac:dyDescent="0.2">
      <c r="H214" s="26"/>
      <c r="I214" s="26"/>
      <c r="J214" s="26"/>
      <c r="K214" s="26"/>
      <c r="L214" s="26"/>
      <c r="P214" s="26"/>
    </row>
    <row r="215" spans="8:16" s="7" customFormat="1" x14ac:dyDescent="0.2">
      <c r="H215" s="26"/>
      <c r="I215" s="26"/>
      <c r="J215" s="26"/>
      <c r="K215" s="26"/>
      <c r="L215" s="26"/>
      <c r="P215" s="26"/>
    </row>
    <row r="216" spans="8:16" s="7" customFormat="1" x14ac:dyDescent="0.2">
      <c r="H216" s="40"/>
      <c r="I216" s="40"/>
      <c r="J216" s="40"/>
      <c r="K216" s="40"/>
      <c r="L216" s="40"/>
      <c r="P216" s="26"/>
    </row>
    <row r="217" spans="8:16" s="7" customFormat="1" ht="9" customHeight="1" x14ac:dyDescent="0.2">
      <c r="H217" s="91"/>
      <c r="I217" s="91"/>
      <c r="J217" s="91"/>
      <c r="K217" s="91"/>
      <c r="L217" s="91"/>
      <c r="P217" s="26"/>
    </row>
    <row r="218" spans="8:16" s="7" customFormat="1" x14ac:dyDescent="0.2">
      <c r="H218" s="26"/>
      <c r="I218" s="26"/>
      <c r="J218" s="26"/>
      <c r="K218" s="26"/>
      <c r="L218" s="26"/>
      <c r="P218" s="26"/>
    </row>
    <row r="219" spans="8:16" s="7" customFormat="1" ht="9" customHeight="1" x14ac:dyDescent="0.2">
      <c r="H219" s="26"/>
      <c r="I219" s="26"/>
      <c r="J219" s="26"/>
      <c r="K219" s="26"/>
      <c r="L219" s="26"/>
      <c r="P219" s="26"/>
    </row>
    <row r="220" spans="8:16" s="7" customFormat="1" x14ac:dyDescent="0.2">
      <c r="H220" s="26"/>
      <c r="I220" s="26"/>
      <c r="J220" s="26"/>
      <c r="K220" s="26"/>
      <c r="L220" s="26"/>
      <c r="P220" s="26"/>
    </row>
    <row r="221" spans="8:16" s="7" customFormat="1" ht="9" customHeight="1" x14ac:dyDescent="0.2">
      <c r="H221" s="26"/>
      <c r="I221" s="26"/>
      <c r="J221" s="26"/>
      <c r="K221" s="26"/>
      <c r="L221" s="26"/>
      <c r="P221" s="26"/>
    </row>
    <row r="222" spans="8:16" s="7" customFormat="1" x14ac:dyDescent="0.2">
      <c r="H222" s="26"/>
      <c r="I222" s="26"/>
      <c r="J222" s="26"/>
      <c r="K222" s="26"/>
      <c r="L222" s="26"/>
      <c r="P222" s="26"/>
    </row>
    <row r="223" spans="8:16" s="7" customFormat="1" ht="9" customHeight="1" x14ac:dyDescent="0.2">
      <c r="H223" s="26"/>
      <c r="I223" s="26"/>
      <c r="J223" s="26"/>
      <c r="K223" s="26"/>
      <c r="L223" s="26"/>
      <c r="P223" s="26"/>
    </row>
    <row r="224" spans="8:16" s="7" customFormat="1" x14ac:dyDescent="0.2">
      <c r="H224" s="26"/>
      <c r="I224" s="26"/>
      <c r="J224" s="26"/>
      <c r="K224" s="26"/>
      <c r="L224" s="26"/>
      <c r="P224" s="26"/>
    </row>
    <row r="225" spans="6:16" s="7" customFormat="1" x14ac:dyDescent="0.2">
      <c r="F225" s="26"/>
      <c r="H225" s="26"/>
      <c r="I225" s="26"/>
      <c r="J225" s="26"/>
      <c r="K225" s="26"/>
      <c r="L225" s="26"/>
      <c r="P225" s="26"/>
    </row>
    <row r="226" spans="6:16" s="7" customFormat="1" x14ac:dyDescent="0.2">
      <c r="F226" s="26"/>
      <c r="H226" s="26"/>
      <c r="I226" s="26"/>
      <c r="J226" s="26"/>
      <c r="K226" s="26"/>
      <c r="L226" s="26"/>
      <c r="P226" s="26"/>
    </row>
    <row r="227" spans="6:16" s="7" customFormat="1" x14ac:dyDescent="0.2">
      <c r="F227" s="26"/>
      <c r="H227" s="26"/>
      <c r="I227" s="26"/>
      <c r="J227" s="26"/>
      <c r="K227" s="26"/>
      <c r="L227" s="26"/>
      <c r="P227" s="26"/>
    </row>
    <row r="228" spans="6:16" s="7" customFormat="1" ht="9" customHeight="1" x14ac:dyDescent="0.2">
      <c r="F228" s="26"/>
      <c r="H228" s="26"/>
      <c r="I228" s="26"/>
      <c r="J228" s="26"/>
      <c r="K228" s="26"/>
      <c r="L228" s="26"/>
      <c r="P228" s="26"/>
    </row>
    <row r="229" spans="6:16" s="7" customFormat="1" x14ac:dyDescent="0.2">
      <c r="F229" s="26"/>
      <c r="H229" s="26"/>
      <c r="I229" s="26"/>
      <c r="J229" s="26"/>
      <c r="K229" s="26"/>
      <c r="L229" s="26"/>
      <c r="P229" s="26"/>
    </row>
    <row r="230" spans="6:16" s="7" customFormat="1" x14ac:dyDescent="0.2">
      <c r="F230" s="26"/>
      <c r="H230" s="26"/>
      <c r="I230" s="26"/>
      <c r="J230" s="26"/>
      <c r="K230" s="26"/>
      <c r="L230" s="26"/>
      <c r="P230" s="26"/>
    </row>
    <row r="231" spans="6:16" s="7" customFormat="1" x14ac:dyDescent="0.2">
      <c r="F231" s="26"/>
      <c r="H231" s="26"/>
      <c r="I231" s="26"/>
      <c r="J231" s="26"/>
      <c r="K231" s="26"/>
      <c r="L231" s="26"/>
      <c r="P231" s="26"/>
    </row>
    <row r="232" spans="6:16" s="7" customFormat="1" x14ac:dyDescent="0.2">
      <c r="F232" s="26"/>
      <c r="H232" s="26"/>
      <c r="I232" s="26"/>
      <c r="J232" s="26"/>
      <c r="K232" s="26"/>
      <c r="L232" s="26"/>
      <c r="P232" s="26"/>
    </row>
    <row r="233" spans="6:16" s="7" customFormat="1" x14ac:dyDescent="0.2">
      <c r="H233" s="26"/>
      <c r="I233" s="26"/>
      <c r="J233" s="26"/>
      <c r="K233" s="26"/>
      <c r="L233" s="26"/>
      <c r="P233" s="26"/>
    </row>
    <row r="234" spans="6:16" s="7" customFormat="1" x14ac:dyDescent="0.2">
      <c r="H234" s="55"/>
      <c r="I234" s="55"/>
      <c r="J234" s="55"/>
      <c r="K234" s="55"/>
      <c r="L234" s="55"/>
      <c r="P234" s="26"/>
    </row>
    <row r="235" spans="6:16" s="7" customFormat="1" x14ac:dyDescent="0.2">
      <c r="H235" s="55"/>
      <c r="I235" s="55"/>
      <c r="J235" s="55"/>
      <c r="K235" s="55"/>
      <c r="L235" s="55"/>
      <c r="P235" s="26"/>
    </row>
    <row r="236" spans="6:16" s="7" customFormat="1" ht="7.5" customHeight="1" x14ac:dyDescent="0.2">
      <c r="H236" s="55"/>
      <c r="I236" s="55"/>
      <c r="J236" s="55"/>
      <c r="K236" s="55"/>
      <c r="L236" s="55"/>
      <c r="P236" s="26"/>
    </row>
    <row r="237" spans="6:16" s="7" customFormat="1" x14ac:dyDescent="0.2">
      <c r="H237" s="55"/>
      <c r="I237" s="55"/>
      <c r="J237" s="55"/>
      <c r="K237" s="55"/>
      <c r="L237" s="55"/>
      <c r="M237" s="92"/>
      <c r="P237" s="26"/>
    </row>
    <row r="238" spans="6:16" s="7" customFormat="1" ht="9" customHeight="1" x14ac:dyDescent="0.2">
      <c r="H238" s="55"/>
      <c r="I238" s="55"/>
      <c r="J238" s="55"/>
      <c r="K238" s="55"/>
      <c r="L238" s="55"/>
      <c r="P238" s="26"/>
    </row>
    <row r="239" spans="6:16" s="7" customFormat="1" x14ac:dyDescent="0.2">
      <c r="H239" s="55"/>
      <c r="I239" s="55"/>
      <c r="J239" s="55"/>
      <c r="K239" s="55"/>
      <c r="L239" s="55"/>
      <c r="M239" s="93"/>
      <c r="P239" s="26"/>
    </row>
    <row r="240" spans="6:16" s="7" customFormat="1" ht="7.5" customHeight="1" x14ac:dyDescent="0.2">
      <c r="H240" s="56"/>
      <c r="I240" s="56"/>
      <c r="J240" s="56"/>
      <c r="K240" s="56"/>
      <c r="L240" s="56"/>
      <c r="P240" s="26"/>
    </row>
    <row r="241" spans="6:16" s="7" customFormat="1" x14ac:dyDescent="0.2">
      <c r="H241" s="50"/>
      <c r="I241" s="50"/>
      <c r="J241" s="50"/>
      <c r="K241" s="50"/>
      <c r="L241" s="50"/>
      <c r="P241" s="26"/>
    </row>
    <row r="242" spans="6:16" s="7" customFormat="1" x14ac:dyDescent="0.2">
      <c r="P242" s="26"/>
    </row>
    <row r="243" spans="6:16" s="7" customFormat="1" x14ac:dyDescent="0.2">
      <c r="P243" s="26"/>
    </row>
    <row r="244" spans="6:16" s="7" customFormat="1" x14ac:dyDescent="0.2">
      <c r="F244" s="94"/>
      <c r="G244" s="95"/>
      <c r="L244" s="95"/>
      <c r="P244" s="26"/>
    </row>
    <row r="245" spans="6:16" s="7" customFormat="1" ht="6" customHeight="1" x14ac:dyDescent="0.2">
      <c r="F245" s="94"/>
      <c r="P245" s="26"/>
    </row>
    <row r="246" spans="6:16" s="7" customFormat="1" x14ac:dyDescent="0.2">
      <c r="G246" s="50"/>
      <c r="P246" s="26"/>
    </row>
    <row r="247" spans="6:16" s="7" customFormat="1" ht="6" customHeight="1" x14ac:dyDescent="0.2">
      <c r="G247" s="50"/>
      <c r="P247" s="26"/>
    </row>
    <row r="248" spans="6:16" s="7" customFormat="1" ht="13.9" customHeight="1" x14ac:dyDescent="0.2">
      <c r="G248" s="50"/>
      <c r="P248" s="26"/>
    </row>
    <row r="249" spans="6:16" s="7" customFormat="1" x14ac:dyDescent="0.2">
      <c r="G249" s="71"/>
      <c r="J249" s="75"/>
      <c r="P249" s="26"/>
    </row>
    <row r="250" spans="6:16" s="7" customFormat="1" x14ac:dyDescent="0.2">
      <c r="G250" s="50"/>
      <c r="P250" s="26"/>
    </row>
    <row r="251" spans="6:16" s="7" customFormat="1" x14ac:dyDescent="0.2">
      <c r="G251" s="26"/>
      <c r="J251" s="75"/>
      <c r="L251" s="56"/>
      <c r="P251" s="26"/>
    </row>
    <row r="252" spans="6:16" s="7" customFormat="1" x14ac:dyDescent="0.2">
      <c r="G252" s="26"/>
      <c r="L252" s="56"/>
      <c r="P252" s="26"/>
    </row>
    <row r="253" spans="6:16" s="7" customFormat="1" x14ac:dyDescent="0.2">
      <c r="G253" s="50"/>
      <c r="L253" s="56"/>
      <c r="P253" s="26"/>
    </row>
    <row r="254" spans="6:16" s="7" customFormat="1" x14ac:dyDescent="0.2">
      <c r="G254" s="52"/>
      <c r="L254" s="56"/>
      <c r="P254" s="26"/>
    </row>
    <row r="255" spans="6:16" s="7" customFormat="1" x14ac:dyDescent="0.2">
      <c r="G255" s="56"/>
      <c r="L255" s="56"/>
      <c r="P255" s="26"/>
    </row>
    <row r="256" spans="6:16" s="7" customFormat="1" x14ac:dyDescent="0.2">
      <c r="F256" s="96"/>
      <c r="L256" s="56"/>
      <c r="P256" s="26"/>
    </row>
    <row r="257" spans="1:19" s="7" customFormat="1" x14ac:dyDescent="0.2">
      <c r="G257" s="58"/>
      <c r="L257" s="56"/>
      <c r="P257" s="26"/>
    </row>
    <row r="258" spans="1:19" s="7" customFormat="1" ht="5.65" customHeight="1" x14ac:dyDescent="0.2">
      <c r="F258" s="97"/>
      <c r="P258" s="26"/>
    </row>
    <row r="259" spans="1:19" s="7" customFormat="1" ht="14.25" customHeight="1" x14ac:dyDescent="0.2">
      <c r="A259" s="74"/>
      <c r="F259" s="97"/>
      <c r="P259" s="26"/>
    </row>
    <row r="260" spans="1:19" s="7" customFormat="1" x14ac:dyDescent="0.2">
      <c r="A260" s="77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P260" s="26"/>
    </row>
    <row r="261" spans="1:19" s="7" customFormat="1" ht="15" x14ac:dyDescent="0.2">
      <c r="A261" s="77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N261" s="208"/>
      <c r="O261" s="209"/>
      <c r="P261" s="12"/>
      <c r="Q261" s="13"/>
      <c r="R261" s="13"/>
      <c r="S261" s="13"/>
    </row>
    <row r="262" spans="1:19" s="7" customFormat="1" ht="15.75" customHeight="1" x14ac:dyDescent="0.2"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N262" s="208"/>
      <c r="O262" s="209"/>
      <c r="P262" s="12"/>
      <c r="Q262" s="13"/>
      <c r="R262" s="13"/>
      <c r="S262" s="13"/>
    </row>
    <row r="263" spans="1:19" s="15" customFormat="1" ht="25.5" x14ac:dyDescent="0.35">
      <c r="A263" s="83"/>
      <c r="B263" s="83"/>
      <c r="C263" s="83"/>
      <c r="D263" s="83"/>
      <c r="E263" s="83"/>
      <c r="F263" s="83"/>
      <c r="G263" s="83"/>
      <c r="H263" s="83"/>
      <c r="I263" s="83"/>
      <c r="J263" s="83"/>
      <c r="K263" s="83"/>
      <c r="L263" s="83"/>
      <c r="N263" s="66"/>
      <c r="O263" s="66"/>
      <c r="P263" s="14"/>
      <c r="Q263" s="66"/>
      <c r="R263" s="66"/>
      <c r="S263" s="66"/>
    </row>
    <row r="264" spans="1:19" s="15" customFormat="1" ht="25.5" customHeight="1" x14ac:dyDescent="0.35">
      <c r="A264" s="83"/>
      <c r="B264" s="83"/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N264" s="210"/>
      <c r="O264" s="210"/>
      <c r="P264" s="16"/>
      <c r="Q264" s="17"/>
      <c r="R264" s="17"/>
      <c r="S264" s="17"/>
    </row>
    <row r="265" spans="1:19" s="7" customFormat="1" ht="15" x14ac:dyDescent="0.2">
      <c r="N265" s="67"/>
      <c r="O265" s="67"/>
      <c r="P265" s="16"/>
      <c r="Q265" s="18"/>
      <c r="R265" s="18"/>
      <c r="S265" s="18"/>
    </row>
    <row r="266" spans="1:19" s="7" customFormat="1" ht="15" x14ac:dyDescent="0.2">
      <c r="N266" s="19"/>
      <c r="O266" s="19"/>
      <c r="P266" s="16"/>
      <c r="Q266" s="17"/>
      <c r="R266" s="17"/>
      <c r="S266" s="17"/>
    </row>
    <row r="267" spans="1:19" s="7" customFormat="1" ht="15" x14ac:dyDescent="0.2">
      <c r="N267" s="19"/>
      <c r="O267" s="19"/>
      <c r="P267" s="16"/>
      <c r="Q267" s="17"/>
      <c r="R267" s="17"/>
      <c r="S267" s="17"/>
    </row>
    <row r="268" spans="1:19" s="7" customFormat="1" ht="16.5" customHeight="1" x14ac:dyDescent="0.25">
      <c r="B268" s="98"/>
      <c r="H268" s="72"/>
      <c r="N268" s="19"/>
      <c r="O268" s="19"/>
      <c r="P268" s="16"/>
      <c r="Q268" s="17"/>
      <c r="R268" s="17"/>
      <c r="S268" s="17"/>
    </row>
    <row r="269" spans="1:19" s="7" customFormat="1" ht="6" customHeight="1" x14ac:dyDescent="0.2">
      <c r="H269" s="72"/>
      <c r="N269" s="19"/>
      <c r="O269" s="19"/>
      <c r="P269" s="16"/>
      <c r="Q269" s="17"/>
      <c r="R269" s="17"/>
      <c r="S269" s="17"/>
    </row>
    <row r="270" spans="1:19" s="7" customFormat="1" ht="14.25" customHeight="1" x14ac:dyDescent="0.2">
      <c r="H270" s="72"/>
      <c r="N270" s="67"/>
      <c r="O270" s="67"/>
      <c r="P270" s="16"/>
      <c r="Q270" s="18"/>
      <c r="R270" s="18"/>
      <c r="S270" s="18"/>
    </row>
    <row r="271" spans="1:19" s="7" customFormat="1" ht="14.25" customHeight="1" x14ac:dyDescent="0.2">
      <c r="F271" s="77"/>
      <c r="G271" s="77"/>
      <c r="H271" s="72"/>
      <c r="N271" s="67"/>
      <c r="O271" s="67"/>
      <c r="P271" s="16"/>
      <c r="Q271" s="18"/>
      <c r="R271" s="18"/>
      <c r="S271" s="18"/>
    </row>
    <row r="272" spans="1:19" s="7" customFormat="1" ht="14.25" customHeight="1" x14ac:dyDescent="0.2">
      <c r="F272" s="65"/>
      <c r="G272" s="65"/>
      <c r="H272" s="99"/>
      <c r="N272" s="67"/>
      <c r="O272" s="20"/>
      <c r="P272" s="16"/>
      <c r="Q272" s="17"/>
      <c r="R272" s="18"/>
      <c r="S272" s="17"/>
    </row>
    <row r="273" spans="2:19" s="7" customFormat="1" ht="6" customHeight="1" x14ac:dyDescent="0.2">
      <c r="F273" s="65"/>
      <c r="G273" s="65"/>
      <c r="H273" s="72"/>
      <c r="N273" s="67"/>
      <c r="O273" s="20"/>
      <c r="P273" s="16"/>
      <c r="Q273" s="17"/>
      <c r="R273" s="18"/>
      <c r="S273" s="17"/>
    </row>
    <row r="274" spans="2:19" s="7" customFormat="1" ht="15" x14ac:dyDescent="0.2">
      <c r="F274" s="58"/>
      <c r="G274" s="58"/>
      <c r="J274" s="72"/>
      <c r="N274" s="67"/>
      <c r="O274" s="67"/>
      <c r="P274" s="21"/>
      <c r="Q274" s="22"/>
      <c r="R274" s="67"/>
      <c r="S274" s="67"/>
    </row>
    <row r="275" spans="2:19" s="7" customFormat="1" ht="13.9" customHeight="1" x14ac:dyDescent="0.2">
      <c r="F275" s="62"/>
      <c r="G275" s="62"/>
      <c r="N275" s="67"/>
      <c r="O275" s="67"/>
      <c r="P275" s="206"/>
      <c r="Q275" s="206"/>
      <c r="R275" s="206"/>
      <c r="S275" s="23"/>
    </row>
    <row r="276" spans="2:19" s="7" customFormat="1" ht="15.4" customHeight="1" x14ac:dyDescent="0.2">
      <c r="F276" s="40"/>
      <c r="G276" s="40"/>
      <c r="N276" s="67"/>
      <c r="O276" s="67"/>
      <c r="P276" s="21"/>
      <c r="Q276" s="67"/>
      <c r="R276" s="67"/>
      <c r="S276" s="18"/>
    </row>
    <row r="277" spans="2:19" s="7" customFormat="1" ht="10.5" customHeight="1" x14ac:dyDescent="0.2">
      <c r="N277" s="67"/>
      <c r="O277" s="67"/>
      <c r="P277" s="206"/>
      <c r="Q277" s="206"/>
      <c r="R277" s="206"/>
      <c r="S277" s="17"/>
    </row>
    <row r="278" spans="2:19" s="7" customFormat="1" ht="15.4" customHeight="1" x14ac:dyDescent="0.2">
      <c r="F278" s="40"/>
      <c r="G278" s="40"/>
      <c r="N278" s="24"/>
      <c r="O278" s="24"/>
      <c r="P278" s="25"/>
      <c r="Q278" s="24"/>
      <c r="R278" s="24"/>
      <c r="S278" s="24"/>
    </row>
    <row r="279" spans="2:19" s="7" customFormat="1" x14ac:dyDescent="0.2">
      <c r="P279" s="26"/>
    </row>
    <row r="280" spans="2:19" s="7" customFormat="1" x14ac:dyDescent="0.2">
      <c r="P280" s="26"/>
    </row>
    <row r="281" spans="2:19" s="7" customFormat="1" ht="18" x14ac:dyDescent="0.25">
      <c r="B281" s="98"/>
      <c r="P281" s="26"/>
    </row>
    <row r="282" spans="2:19" s="7" customFormat="1" ht="6" customHeight="1" x14ac:dyDescent="0.25">
      <c r="B282" s="98"/>
      <c r="P282" s="26"/>
    </row>
    <row r="283" spans="2:19" s="7" customFormat="1" ht="15" customHeight="1" x14ac:dyDescent="0.2">
      <c r="F283" s="62"/>
      <c r="P283" s="26"/>
    </row>
    <row r="284" spans="2:19" s="7" customFormat="1" x14ac:dyDescent="0.2">
      <c r="F284" s="40"/>
      <c r="P284" s="26"/>
    </row>
    <row r="285" spans="2:19" s="7" customFormat="1" x14ac:dyDescent="0.2">
      <c r="F285" s="40"/>
      <c r="P285" s="26"/>
    </row>
    <row r="286" spans="2:19" s="7" customFormat="1" ht="9" customHeight="1" x14ac:dyDescent="0.2">
      <c r="F286" s="40"/>
      <c r="P286" s="26"/>
    </row>
    <row r="287" spans="2:19" s="7" customFormat="1" ht="15.4" customHeight="1" x14ac:dyDescent="0.2">
      <c r="F287" s="40"/>
      <c r="P287" s="26"/>
    </row>
    <row r="288" spans="2:19" s="7" customFormat="1" ht="15.4" customHeight="1" x14ac:dyDescent="0.2">
      <c r="P288" s="26"/>
    </row>
    <row r="289" spans="2:16" s="7" customFormat="1" ht="15.4" customHeight="1" x14ac:dyDescent="0.2">
      <c r="P289" s="26"/>
    </row>
    <row r="290" spans="2:16" s="7" customFormat="1" ht="15.4" customHeight="1" x14ac:dyDescent="0.25">
      <c r="B290" s="98"/>
      <c r="P290" s="26"/>
    </row>
    <row r="291" spans="2:16" s="7" customFormat="1" ht="6" customHeight="1" x14ac:dyDescent="0.2">
      <c r="P291" s="26"/>
    </row>
    <row r="292" spans="2:16" s="7" customFormat="1" ht="15.4" customHeight="1" x14ac:dyDescent="0.2">
      <c r="F292" s="50"/>
      <c r="P292" s="26"/>
    </row>
    <row r="293" spans="2:16" s="7" customFormat="1" ht="12" customHeight="1" x14ac:dyDescent="0.2">
      <c r="P293" s="26"/>
    </row>
    <row r="294" spans="2:16" s="7" customFormat="1" ht="15.4" customHeight="1" x14ac:dyDescent="0.2">
      <c r="F294" s="100"/>
      <c r="P294" s="26"/>
    </row>
    <row r="295" spans="2:16" s="7" customFormat="1" ht="15.4" customHeight="1" x14ac:dyDescent="0.2">
      <c r="F295" s="58"/>
      <c r="P295" s="26"/>
    </row>
    <row r="296" spans="2:16" s="7" customFormat="1" ht="15.4" customHeight="1" x14ac:dyDescent="0.2">
      <c r="F296" s="100"/>
      <c r="P296" s="26"/>
    </row>
    <row r="297" spans="2:16" s="7" customFormat="1" ht="15.4" customHeight="1" x14ac:dyDescent="0.2">
      <c r="F297" s="50"/>
      <c r="P297" s="26"/>
    </row>
    <row r="298" spans="2:16" s="7" customFormat="1" ht="15.4" customHeight="1" x14ac:dyDescent="0.2">
      <c r="P298" s="26"/>
    </row>
    <row r="299" spans="2:16" s="7" customFormat="1" ht="15.4" customHeight="1" x14ac:dyDescent="0.25">
      <c r="B299" s="98"/>
      <c r="F299" s="101"/>
      <c r="G299" s="77"/>
      <c r="H299" s="65"/>
      <c r="I299" s="65"/>
      <c r="P299" s="26"/>
    </row>
    <row r="300" spans="2:16" s="7" customFormat="1" ht="15.4" customHeight="1" x14ac:dyDescent="0.2">
      <c r="F300" s="65"/>
      <c r="G300" s="65"/>
      <c r="H300" s="65"/>
      <c r="I300" s="65"/>
      <c r="P300" s="26"/>
    </row>
    <row r="301" spans="2:16" s="7" customFormat="1" ht="6.4" customHeight="1" x14ac:dyDescent="0.2">
      <c r="P301" s="26"/>
    </row>
    <row r="302" spans="2:16" s="7" customFormat="1" ht="15.4" customHeight="1" x14ac:dyDescent="0.2">
      <c r="F302" s="50"/>
      <c r="G302" s="40"/>
      <c r="H302" s="40"/>
      <c r="I302" s="40"/>
      <c r="P302" s="26"/>
    </row>
    <row r="303" spans="2:16" s="7" customFormat="1" ht="7.15" customHeight="1" x14ac:dyDescent="0.2">
      <c r="G303" s="40"/>
      <c r="H303" s="40"/>
      <c r="I303" s="40"/>
      <c r="P303" s="26"/>
    </row>
    <row r="304" spans="2:16" s="7" customFormat="1" ht="15.4" customHeight="1" x14ac:dyDescent="0.2">
      <c r="F304" s="102"/>
      <c r="G304" s="40"/>
      <c r="H304" s="40"/>
      <c r="I304" s="40"/>
      <c r="P304" s="26"/>
    </row>
    <row r="305" spans="1:30" s="7" customFormat="1" ht="6" customHeight="1" x14ac:dyDescent="0.2">
      <c r="G305" s="72"/>
      <c r="I305" s="40"/>
      <c r="P305" s="26"/>
    </row>
    <row r="306" spans="1:30" s="7" customFormat="1" ht="15.4" customHeight="1" x14ac:dyDescent="0.2">
      <c r="F306" s="50"/>
      <c r="G306" s="40"/>
      <c r="I306" s="40"/>
      <c r="N306" s="103"/>
      <c r="P306" s="26"/>
    </row>
    <row r="307" spans="1:30" s="7" customFormat="1" x14ac:dyDescent="0.2">
      <c r="P307" s="26"/>
    </row>
    <row r="308" spans="1:30" s="79" customFormat="1" x14ac:dyDescent="0.2">
      <c r="A308" s="74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26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</row>
    <row r="309" spans="1:30" s="79" customFormat="1" x14ac:dyDescent="0.2">
      <c r="A309" s="77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"/>
      <c r="M309" s="7"/>
      <c r="N309" s="7"/>
      <c r="O309" s="7"/>
      <c r="P309" s="26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</row>
    <row r="310" spans="1:30" s="79" customFormat="1" x14ac:dyDescent="0.2">
      <c r="A310" s="77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"/>
      <c r="M310" s="7"/>
      <c r="N310" s="7"/>
      <c r="O310" s="7"/>
      <c r="P310" s="26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</row>
    <row r="311" spans="1:30" s="79" customFormat="1" x14ac:dyDescent="0.2">
      <c r="A311" s="77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"/>
      <c r="M311" s="7"/>
      <c r="N311" s="7"/>
      <c r="O311" s="7"/>
      <c r="P311" s="26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</row>
    <row r="312" spans="1:30" s="79" customFormat="1" ht="25.5" x14ac:dyDescent="0.35">
      <c r="A312" s="83"/>
      <c r="B312" s="83"/>
      <c r="C312" s="83"/>
      <c r="D312" s="83"/>
      <c r="E312" s="83"/>
      <c r="F312" s="83"/>
      <c r="G312" s="83"/>
      <c r="H312" s="83"/>
      <c r="I312" s="83"/>
      <c r="J312" s="83"/>
      <c r="K312" s="83"/>
      <c r="L312" s="15"/>
      <c r="M312" s="7"/>
      <c r="N312" s="7"/>
      <c r="O312" s="7"/>
      <c r="P312" s="26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</row>
    <row r="313" spans="1:30" s="79" customFormat="1" ht="25.5" x14ac:dyDescent="0.35">
      <c r="A313" s="83"/>
      <c r="B313" s="83"/>
      <c r="C313" s="83"/>
      <c r="D313" s="83"/>
      <c r="E313" s="83"/>
      <c r="F313" s="83"/>
      <c r="G313" s="83"/>
      <c r="H313" s="83"/>
      <c r="I313" s="83"/>
      <c r="J313" s="83"/>
      <c r="K313" s="83"/>
      <c r="L313" s="15"/>
      <c r="M313" s="7"/>
      <c r="N313" s="7"/>
      <c r="O313" s="7"/>
      <c r="P313" s="26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</row>
    <row r="314" spans="1:30" s="79" customFormat="1" x14ac:dyDescent="0.2">
      <c r="A314" s="77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"/>
      <c r="M314" s="7"/>
      <c r="N314" s="7"/>
      <c r="O314" s="7"/>
      <c r="P314" s="26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</row>
    <row r="315" spans="1:30" s="79" customFormat="1" x14ac:dyDescent="0.2">
      <c r="A315" s="77"/>
      <c r="B315" s="77"/>
      <c r="C315" s="77"/>
      <c r="D315" s="7"/>
      <c r="E315" s="77"/>
      <c r="F315" s="77"/>
      <c r="G315" s="77"/>
      <c r="H315" s="77"/>
      <c r="I315" s="77"/>
      <c r="J315" s="77"/>
      <c r="K315" s="77"/>
      <c r="L315" s="7"/>
      <c r="M315" s="7"/>
      <c r="N315" s="7"/>
      <c r="O315" s="7"/>
      <c r="P315" s="26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</row>
    <row r="316" spans="1:30" s="79" customFormat="1" x14ac:dyDescent="0.2">
      <c r="A316" s="77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"/>
      <c r="M316" s="7"/>
      <c r="N316" s="7"/>
      <c r="O316" s="7"/>
      <c r="P316" s="26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</row>
    <row r="317" spans="1:30" s="79" customFormat="1" x14ac:dyDescent="0.2">
      <c r="A317" s="77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"/>
      <c r="M317" s="7"/>
      <c r="N317" s="7"/>
      <c r="O317" s="7"/>
      <c r="P317" s="26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</row>
    <row r="318" spans="1:30" s="79" customFormat="1" x14ac:dyDescent="0.2">
      <c r="A318" s="7"/>
      <c r="B318" s="7"/>
      <c r="C318" s="7"/>
      <c r="D318" s="7"/>
      <c r="E318" s="7"/>
      <c r="F318" s="65"/>
      <c r="G318" s="65"/>
      <c r="H318" s="65"/>
      <c r="I318" s="65"/>
      <c r="J318" s="65"/>
      <c r="K318" s="60"/>
      <c r="L318" s="7"/>
      <c r="M318" s="7"/>
      <c r="N318" s="7"/>
      <c r="O318" s="7"/>
      <c r="P318" s="26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</row>
    <row r="319" spans="1:30" s="79" customFormat="1" x14ac:dyDescent="0.2">
      <c r="A319" s="7"/>
      <c r="B319" s="7"/>
      <c r="C319" s="7"/>
      <c r="D319" s="7"/>
      <c r="E319" s="7"/>
      <c r="F319" s="59"/>
      <c r="G319" s="59"/>
      <c r="H319" s="59"/>
      <c r="I319" s="60"/>
      <c r="J319" s="60"/>
      <c r="K319" s="60"/>
      <c r="L319" s="7"/>
      <c r="M319" s="7"/>
      <c r="N319" s="7"/>
      <c r="O319" s="7"/>
      <c r="P319" s="26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</row>
    <row r="320" spans="1:30" s="79" customFormat="1" x14ac:dyDescent="0.2">
      <c r="A320" s="7"/>
      <c r="B320" s="7"/>
      <c r="C320" s="7"/>
      <c r="D320" s="7"/>
      <c r="E320" s="7"/>
      <c r="F320" s="59"/>
      <c r="G320" s="60"/>
      <c r="H320" s="60"/>
      <c r="I320" s="60"/>
      <c r="J320" s="60"/>
      <c r="K320" s="60"/>
      <c r="L320" s="7"/>
      <c r="M320" s="7"/>
      <c r="N320" s="7"/>
      <c r="O320" s="7"/>
      <c r="P320" s="26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</row>
    <row r="321" spans="1:30" s="79" customFormat="1" x14ac:dyDescent="0.2">
      <c r="A321" s="7"/>
      <c r="B321" s="7"/>
      <c r="C321" s="7"/>
      <c r="D321" s="7"/>
      <c r="E321" s="7"/>
      <c r="F321" s="50"/>
      <c r="G321" s="50"/>
      <c r="H321" s="50"/>
      <c r="I321" s="50"/>
      <c r="J321" s="50"/>
      <c r="K321" s="58"/>
      <c r="L321" s="7"/>
      <c r="M321" s="104"/>
      <c r="N321" s="7"/>
      <c r="O321" s="7"/>
      <c r="P321" s="26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</row>
    <row r="322" spans="1:30" s="79" customFormat="1" x14ac:dyDescent="0.2">
      <c r="A322" s="7"/>
      <c r="B322" s="7"/>
      <c r="C322" s="7"/>
      <c r="D322" s="7"/>
      <c r="E322" s="89"/>
      <c r="F322" s="26"/>
      <c r="G322" s="26"/>
      <c r="H322" s="26"/>
      <c r="I322" s="26"/>
      <c r="J322" s="26"/>
      <c r="K322" s="62"/>
      <c r="L322" s="7"/>
      <c r="M322" s="7"/>
      <c r="N322" s="7"/>
      <c r="O322" s="7"/>
      <c r="P322" s="26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</row>
    <row r="323" spans="1:30" s="79" customFormat="1" x14ac:dyDescent="0.2">
      <c r="A323" s="7"/>
      <c r="B323" s="7"/>
      <c r="C323" s="7"/>
      <c r="D323" s="7"/>
      <c r="E323" s="89"/>
      <c r="F323" s="26"/>
      <c r="G323" s="26"/>
      <c r="H323" s="26"/>
      <c r="I323" s="26"/>
      <c r="J323" s="26"/>
      <c r="K323" s="62"/>
      <c r="L323" s="7"/>
      <c r="M323" s="7"/>
      <c r="N323" s="7"/>
      <c r="O323" s="7"/>
      <c r="P323" s="26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</row>
    <row r="324" spans="1:30" s="79" customFormat="1" x14ac:dyDescent="0.2">
      <c r="A324" s="7"/>
      <c r="B324" s="7"/>
      <c r="C324" s="7"/>
      <c r="D324" s="7"/>
      <c r="E324" s="89"/>
      <c r="F324" s="26"/>
      <c r="G324" s="26"/>
      <c r="H324" s="26"/>
      <c r="I324" s="26"/>
      <c r="J324" s="26"/>
      <c r="K324" s="62"/>
      <c r="L324" s="7"/>
      <c r="M324" s="7"/>
      <c r="N324" s="7"/>
      <c r="O324" s="7"/>
      <c r="P324" s="26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</row>
    <row r="325" spans="1:30" s="79" customFormat="1" x14ac:dyDescent="0.2">
      <c r="A325" s="7"/>
      <c r="B325" s="7"/>
      <c r="C325" s="7"/>
      <c r="D325" s="7"/>
      <c r="E325" s="89"/>
      <c r="F325" s="26"/>
      <c r="G325" s="26"/>
      <c r="H325" s="26"/>
      <c r="I325" s="26"/>
      <c r="J325" s="26"/>
      <c r="K325" s="62"/>
      <c r="L325" s="7"/>
      <c r="M325" s="7"/>
      <c r="N325" s="7"/>
      <c r="O325" s="7"/>
      <c r="P325" s="26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</row>
    <row r="326" spans="1:30" s="79" customFormat="1" x14ac:dyDescent="0.2">
      <c r="A326" s="7"/>
      <c r="B326" s="7"/>
      <c r="C326" s="7"/>
      <c r="D326" s="7"/>
      <c r="E326" s="89"/>
      <c r="F326" s="26"/>
      <c r="G326" s="26"/>
      <c r="H326" s="26"/>
      <c r="I326" s="26"/>
      <c r="J326" s="26"/>
      <c r="K326" s="62"/>
      <c r="L326" s="7"/>
      <c r="M326" s="7"/>
      <c r="N326" s="7"/>
      <c r="O326" s="7"/>
      <c r="P326" s="26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</row>
    <row r="327" spans="1:30" s="79" customFormat="1" x14ac:dyDescent="0.2">
      <c r="A327" s="7"/>
      <c r="B327" s="7"/>
      <c r="C327" s="7"/>
      <c r="D327" s="7"/>
      <c r="E327" s="89"/>
      <c r="F327" s="26"/>
      <c r="G327" s="26"/>
      <c r="H327" s="26"/>
      <c r="I327" s="26"/>
      <c r="J327" s="26"/>
      <c r="K327" s="62"/>
      <c r="L327" s="7"/>
      <c r="M327" s="7"/>
      <c r="N327" s="7"/>
      <c r="O327" s="7"/>
      <c r="P327" s="26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</row>
    <row r="328" spans="1:30" s="79" customFormat="1" x14ac:dyDescent="0.2">
      <c r="A328" s="7"/>
      <c r="B328" s="7"/>
      <c r="C328" s="7"/>
      <c r="D328" s="7"/>
      <c r="E328" s="89"/>
      <c r="F328" s="26"/>
      <c r="G328" s="26"/>
      <c r="H328" s="26"/>
      <c r="I328" s="26"/>
      <c r="J328" s="26"/>
      <c r="K328" s="62"/>
      <c r="L328" s="7"/>
      <c r="M328" s="7"/>
      <c r="N328" s="7"/>
      <c r="O328" s="7"/>
      <c r="P328" s="26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</row>
    <row r="329" spans="1:30" s="79" customForma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26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</row>
    <row r="330" spans="1:30" s="79" customForma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26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</row>
    <row r="331" spans="1:30" s="79" customForma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26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</row>
    <row r="332" spans="1:30" s="79" customFormat="1" x14ac:dyDescent="0.2">
      <c r="A332" s="7"/>
      <c r="B332" s="7"/>
      <c r="C332" s="7"/>
      <c r="D332" s="7"/>
      <c r="E332" s="7"/>
      <c r="F332" s="50"/>
      <c r="G332" s="50"/>
      <c r="H332" s="50"/>
      <c r="I332" s="50"/>
      <c r="J332" s="50"/>
      <c r="K332" s="68"/>
      <c r="L332" s="7"/>
      <c r="M332" s="104"/>
      <c r="N332" s="7"/>
      <c r="O332" s="7"/>
      <c r="P332" s="26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</row>
    <row r="333" spans="1:30" s="79" customFormat="1" x14ac:dyDescent="0.2">
      <c r="A333" s="7"/>
      <c r="B333" s="7"/>
      <c r="C333" s="7"/>
      <c r="D333" s="7"/>
      <c r="E333" s="89"/>
      <c r="F333" s="26"/>
      <c r="G333" s="26"/>
      <c r="H333" s="26"/>
      <c r="I333" s="26"/>
      <c r="J333" s="26"/>
      <c r="K333" s="62"/>
      <c r="L333" s="7"/>
      <c r="M333" s="7"/>
      <c r="N333" s="7"/>
      <c r="O333" s="7"/>
      <c r="P333" s="26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</row>
    <row r="334" spans="1:30" s="79" customFormat="1" x14ac:dyDescent="0.2">
      <c r="A334" s="7"/>
      <c r="B334" s="7"/>
      <c r="C334" s="7"/>
      <c r="D334" s="7"/>
      <c r="E334" s="89"/>
      <c r="F334" s="26"/>
      <c r="G334" s="26"/>
      <c r="H334" s="26"/>
      <c r="I334" s="26"/>
      <c r="J334" s="26"/>
      <c r="K334" s="62"/>
      <c r="L334" s="7"/>
      <c r="M334" s="7"/>
      <c r="N334" s="7"/>
      <c r="O334" s="7"/>
      <c r="P334" s="26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</row>
    <row r="335" spans="1:30" s="79" customFormat="1" x14ac:dyDescent="0.2">
      <c r="A335" s="7"/>
      <c r="B335" s="7"/>
      <c r="C335" s="7"/>
      <c r="D335" s="7"/>
      <c r="E335" s="89"/>
      <c r="F335" s="26"/>
      <c r="G335" s="26"/>
      <c r="H335" s="26"/>
      <c r="I335" s="26"/>
      <c r="J335" s="26"/>
      <c r="K335" s="62"/>
      <c r="L335" s="7"/>
      <c r="M335" s="7"/>
      <c r="N335" s="7"/>
      <c r="O335" s="7"/>
      <c r="P335" s="26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</row>
    <row r="336" spans="1:30" s="79" customFormat="1" x14ac:dyDescent="0.2">
      <c r="A336" s="7"/>
      <c r="B336" s="7"/>
      <c r="C336" s="7"/>
      <c r="D336" s="7"/>
      <c r="E336" s="89"/>
      <c r="F336" s="26"/>
      <c r="G336" s="26"/>
      <c r="H336" s="26"/>
      <c r="I336" s="26"/>
      <c r="J336" s="26"/>
      <c r="K336" s="62"/>
      <c r="L336" s="7"/>
      <c r="M336" s="7"/>
      <c r="N336" s="7"/>
      <c r="O336" s="7"/>
      <c r="P336" s="26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</row>
    <row r="337" spans="1:30" s="79" customFormat="1" x14ac:dyDescent="0.2">
      <c r="A337" s="7"/>
      <c r="B337" s="7"/>
      <c r="C337" s="7"/>
      <c r="D337" s="7"/>
      <c r="E337" s="89"/>
      <c r="F337" s="26"/>
      <c r="G337" s="26"/>
      <c r="H337" s="26"/>
      <c r="I337" s="26"/>
      <c r="J337" s="26"/>
      <c r="K337" s="62"/>
      <c r="L337" s="7"/>
      <c r="M337" s="7"/>
      <c r="N337" s="7"/>
      <c r="O337" s="7"/>
      <c r="P337" s="26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</row>
    <row r="338" spans="1:30" s="79" customFormat="1" x14ac:dyDescent="0.2">
      <c r="A338" s="7"/>
      <c r="B338" s="7"/>
      <c r="C338" s="7"/>
      <c r="D338" s="7"/>
      <c r="E338" s="89"/>
      <c r="F338" s="26"/>
      <c r="G338" s="26"/>
      <c r="H338" s="26"/>
      <c r="I338" s="26"/>
      <c r="J338" s="26"/>
      <c r="K338" s="62"/>
      <c r="L338" s="7"/>
      <c r="M338" s="7"/>
      <c r="N338" s="7"/>
      <c r="O338" s="7"/>
      <c r="P338" s="26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</row>
    <row r="339" spans="1:30" s="79" customFormat="1" x14ac:dyDescent="0.2">
      <c r="A339" s="7"/>
      <c r="B339" s="7"/>
      <c r="C339" s="7"/>
      <c r="D339" s="7"/>
      <c r="E339" s="89"/>
      <c r="F339" s="26"/>
      <c r="G339" s="26"/>
      <c r="H339" s="26"/>
      <c r="I339" s="26"/>
      <c r="J339" s="26"/>
      <c r="K339" s="62"/>
      <c r="L339" s="7"/>
      <c r="M339" s="7"/>
      <c r="N339" s="7"/>
      <c r="O339" s="7"/>
      <c r="P339" s="26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</row>
    <row r="340" spans="1:30" s="79" customFormat="1" x14ac:dyDescent="0.2">
      <c r="A340" s="7"/>
      <c r="B340" s="7"/>
      <c r="C340" s="7"/>
      <c r="D340" s="7"/>
      <c r="E340" s="72"/>
      <c r="F340" s="100"/>
      <c r="G340" s="100"/>
      <c r="H340" s="100"/>
      <c r="I340" s="100"/>
      <c r="J340" s="100"/>
      <c r="K340" s="62"/>
      <c r="L340" s="7"/>
      <c r="M340" s="7"/>
      <c r="N340" s="7"/>
      <c r="O340" s="7"/>
      <c r="P340" s="26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</row>
    <row r="341" spans="1:30" s="79" customForma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26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</row>
    <row r="342" spans="1:30" s="79" customForma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26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</row>
    <row r="343" spans="1:30" s="79" customFormat="1" x14ac:dyDescent="0.2">
      <c r="A343" s="7"/>
      <c r="B343" s="7"/>
      <c r="C343" s="7"/>
      <c r="D343" s="7"/>
      <c r="E343" s="7"/>
      <c r="F343" s="77"/>
      <c r="G343" s="77"/>
      <c r="H343" s="77"/>
      <c r="I343" s="77"/>
      <c r="J343" s="77"/>
      <c r="K343" s="77"/>
      <c r="L343" s="77"/>
      <c r="M343" s="7"/>
      <c r="N343" s="7"/>
      <c r="O343" s="7"/>
      <c r="P343" s="26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</row>
    <row r="344" spans="1:30" s="79" customFormat="1" x14ac:dyDescent="0.2">
      <c r="A344" s="7"/>
      <c r="B344" s="7"/>
      <c r="C344" s="7"/>
      <c r="D344" s="7"/>
      <c r="E344" s="93"/>
      <c r="F344" s="89"/>
      <c r="G344" s="89"/>
      <c r="H344" s="89"/>
      <c r="I344" s="89"/>
      <c r="J344" s="89"/>
      <c r="K344" s="89"/>
      <c r="L344" s="89"/>
      <c r="M344" s="7"/>
      <c r="N344" s="7"/>
      <c r="O344" s="7"/>
      <c r="P344" s="26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</row>
    <row r="345" spans="1:30" s="79" customFormat="1" x14ac:dyDescent="0.2">
      <c r="A345" s="7"/>
      <c r="B345" s="7"/>
      <c r="C345" s="7"/>
      <c r="D345" s="7"/>
      <c r="E345" s="89"/>
      <c r="F345" s="58"/>
      <c r="G345" s="58"/>
      <c r="H345" s="58"/>
      <c r="I345" s="58"/>
      <c r="J345" s="58"/>
      <c r="K345" s="58"/>
      <c r="L345" s="58"/>
      <c r="M345" s="7"/>
      <c r="N345" s="7"/>
      <c r="O345" s="7"/>
      <c r="P345" s="26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</row>
    <row r="346" spans="1:30" s="79" customFormat="1" x14ac:dyDescent="0.2">
      <c r="A346" s="7"/>
      <c r="B346" s="7"/>
      <c r="C346" s="7"/>
      <c r="D346" s="7"/>
      <c r="E346" s="89"/>
      <c r="F346" s="62"/>
      <c r="G346" s="62"/>
      <c r="H346" s="62"/>
      <c r="I346" s="62"/>
      <c r="J346" s="62"/>
      <c r="K346" s="62"/>
      <c r="L346" s="62"/>
      <c r="M346" s="7"/>
      <c r="N346" s="7"/>
      <c r="O346" s="7"/>
      <c r="P346" s="26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</row>
    <row r="347" spans="1:30" s="79" customFormat="1" x14ac:dyDescent="0.2">
      <c r="A347" s="7"/>
      <c r="B347" s="7"/>
      <c r="C347" s="7"/>
      <c r="D347" s="7"/>
      <c r="E347" s="89"/>
      <c r="F347" s="62"/>
      <c r="G347" s="62"/>
      <c r="H347" s="62"/>
      <c r="I347" s="62"/>
      <c r="J347" s="62"/>
      <c r="K347" s="62"/>
      <c r="L347" s="62"/>
      <c r="M347" s="7"/>
      <c r="N347" s="7"/>
      <c r="O347" s="7"/>
      <c r="P347" s="26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</row>
    <row r="348" spans="1:30" s="79" customFormat="1" x14ac:dyDescent="0.2">
      <c r="A348" s="7"/>
      <c r="B348" s="7"/>
      <c r="C348" s="7"/>
      <c r="D348" s="7"/>
      <c r="E348" s="89"/>
      <c r="F348" s="62"/>
      <c r="G348" s="62"/>
      <c r="H348" s="62"/>
      <c r="I348" s="62"/>
      <c r="J348" s="62"/>
      <c r="K348" s="62"/>
      <c r="L348" s="62"/>
      <c r="M348" s="7"/>
      <c r="N348" s="7"/>
      <c r="O348" s="7"/>
      <c r="P348" s="26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</row>
    <row r="349" spans="1:30" s="79" customFormat="1" x14ac:dyDescent="0.2">
      <c r="A349" s="7"/>
      <c r="B349" s="7"/>
      <c r="C349" s="7"/>
      <c r="D349" s="7"/>
      <c r="E349" s="89"/>
      <c r="F349" s="62"/>
      <c r="G349" s="62"/>
      <c r="H349" s="62"/>
      <c r="I349" s="62"/>
      <c r="J349" s="62"/>
      <c r="K349" s="62"/>
      <c r="L349" s="62"/>
      <c r="M349" s="7"/>
      <c r="N349" s="7"/>
      <c r="O349" s="7"/>
      <c r="P349" s="26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</row>
    <row r="350" spans="1:30" s="79" customFormat="1" x14ac:dyDescent="0.2">
      <c r="A350" s="7"/>
      <c r="B350" s="7"/>
      <c r="C350" s="7"/>
      <c r="D350" s="7"/>
      <c r="E350" s="89"/>
      <c r="F350" s="62"/>
      <c r="G350" s="62"/>
      <c r="H350" s="62"/>
      <c r="I350" s="62"/>
      <c r="J350" s="62"/>
      <c r="K350" s="62"/>
      <c r="L350" s="62"/>
      <c r="M350" s="7"/>
      <c r="N350" s="7"/>
      <c r="O350" s="7"/>
      <c r="P350" s="26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</row>
    <row r="351" spans="1:30" s="79" customFormat="1" x14ac:dyDescent="0.2">
      <c r="A351" s="7"/>
      <c r="B351" s="7"/>
      <c r="C351" s="7"/>
      <c r="D351" s="7"/>
      <c r="E351" s="89"/>
      <c r="F351" s="62"/>
      <c r="G351" s="62"/>
      <c r="H351" s="62"/>
      <c r="I351" s="62"/>
      <c r="J351" s="62"/>
      <c r="K351" s="62"/>
      <c r="L351" s="62"/>
      <c r="M351" s="7"/>
      <c r="N351" s="7"/>
      <c r="O351" s="7"/>
      <c r="P351" s="26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</row>
    <row r="352" spans="1:30" s="79" customForma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26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</row>
    <row r="353" spans="1:30" s="79" customForma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26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</row>
  </sheetData>
  <mergeCells count="15">
    <mergeCell ref="A128:I128"/>
    <mergeCell ref="A190:I190"/>
    <mergeCell ref="A64:I64"/>
    <mergeCell ref="P277:R277"/>
    <mergeCell ref="A2:I2"/>
    <mergeCell ref="A5:I5"/>
    <mergeCell ref="A66:I66"/>
    <mergeCell ref="A69:I69"/>
    <mergeCell ref="A130:I130"/>
    <mergeCell ref="A133:I133"/>
    <mergeCell ref="N10:P10"/>
    <mergeCell ref="N261:N262"/>
    <mergeCell ref="O261:O262"/>
    <mergeCell ref="N264:O264"/>
    <mergeCell ref="P275:R275"/>
  </mergeCells>
  <pageMargins left="0.4" right="0.2" top="0.5" bottom="0.25" header="0.3" footer="0.3"/>
  <pageSetup scale="80" orientation="portrait" r:id="rId1"/>
  <rowBreaks count="4" manualBreakCount="4">
    <brk id="128" max="16383" man="1"/>
    <brk id="197" max="16383" man="1"/>
    <brk id="257" max="16383" man="1"/>
    <brk id="307" max="16383" man="1"/>
  </rowBreaks>
  <tableParts count="3">
    <tablePart r:id="rId2"/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'Accounting Log Report'!$F$14:$F$53</xm:f>
          </x14:formula1>
          <xm:sqref>F135 F71 F7:F13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1"/>
  <sheetViews>
    <sheetView showGridLines="0" tabSelected="1" topLeftCell="A58" zoomScale="88" zoomScaleNormal="40" workbookViewId="0">
      <selection activeCell="F85" sqref="F85"/>
    </sheetView>
  </sheetViews>
  <sheetFormatPr defaultColWidth="10.28515625" defaultRowHeight="14.25" x14ac:dyDescent="0.2"/>
  <cols>
    <col min="1" max="3" width="2" style="3" customWidth="1"/>
    <col min="4" max="4" width="17.42578125" style="3" customWidth="1"/>
    <col min="5" max="5" width="17" style="3" customWidth="1"/>
    <col min="6" max="6" width="13.7109375" style="3" customWidth="1"/>
    <col min="7" max="7" width="15.85546875" style="3" customWidth="1"/>
    <col min="8" max="8" width="20.28515625" style="3" customWidth="1"/>
    <col min="9" max="9" width="17" style="3" customWidth="1"/>
    <col min="10" max="10" width="2.28515625" style="3" customWidth="1"/>
    <col min="11" max="11" width="2.42578125" style="3" customWidth="1"/>
    <col min="12" max="12" width="3" style="3" customWidth="1"/>
    <col min="13" max="13" width="11.42578125" style="3" bestFit="1" customWidth="1"/>
    <col min="14" max="14" width="7.5703125" style="3" bestFit="1" customWidth="1"/>
    <col min="15" max="15" width="17.42578125" style="3" customWidth="1"/>
    <col min="16" max="16" width="17" style="4" customWidth="1"/>
    <col min="17" max="30" width="10.28515625" style="3"/>
    <col min="31" max="16384" width="10.28515625" style="1"/>
  </cols>
  <sheetData>
    <row r="1" spans="1:30" x14ac:dyDescent="0.2">
      <c r="L1" s="3">
        <v>1</v>
      </c>
    </row>
    <row r="2" spans="1:30" x14ac:dyDescent="0.2">
      <c r="A2" s="204" t="s">
        <v>21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</row>
    <row r="3" spans="1:30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30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30" s="2" customFormat="1" ht="25.5" x14ac:dyDescent="0.35">
      <c r="A5" s="207" t="s">
        <v>20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5"/>
      <c r="N5" s="5"/>
      <c r="O5" s="5"/>
      <c r="P5" s="6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s="2" customFormat="1" ht="25.5" x14ac:dyDescent="0.35">
      <c r="A6" s="30"/>
      <c r="B6" s="30"/>
      <c r="C6" s="30"/>
      <c r="E6" s="7" t="s">
        <v>45</v>
      </c>
      <c r="F6" s="7"/>
      <c r="G6" s="26"/>
      <c r="H6" s="160">
        <v>2021</v>
      </c>
      <c r="J6" s="30"/>
      <c r="K6" s="30"/>
      <c r="L6" s="30"/>
      <c r="M6" s="5"/>
      <c r="N6" s="15"/>
      <c r="O6" s="15"/>
      <c r="P6" s="27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17.25" customHeight="1" x14ac:dyDescent="0.2">
      <c r="E7" s="7" t="s">
        <v>38</v>
      </c>
      <c r="F7" s="7"/>
      <c r="G7" s="70"/>
      <c r="H7" s="161">
        <f>0.198</f>
        <v>0.19800000000000001</v>
      </c>
      <c r="N7" s="7"/>
      <c r="O7" s="7"/>
      <c r="P7" s="26"/>
    </row>
    <row r="8" spans="1:30" ht="15.75" x14ac:dyDescent="0.2">
      <c r="E8" s="7" t="s">
        <v>48</v>
      </c>
      <c r="F8" s="7"/>
      <c r="G8" s="26"/>
      <c r="H8" s="162">
        <v>0</v>
      </c>
      <c r="N8" s="28"/>
      <c r="O8" s="7"/>
      <c r="P8" s="26"/>
      <c r="Q8" s="7"/>
    </row>
    <row r="9" spans="1:30" ht="15.75" x14ac:dyDescent="0.2">
      <c r="A9" s="7"/>
      <c r="B9" s="7"/>
      <c r="C9" s="7"/>
      <c r="E9" s="3" t="s">
        <v>49</v>
      </c>
      <c r="H9" s="162">
        <v>0</v>
      </c>
      <c r="J9" s="77"/>
      <c r="K9" s="77"/>
      <c r="L9" s="77"/>
      <c r="N9" s="7"/>
      <c r="O9" s="8"/>
      <c r="P9" s="26"/>
      <c r="Q9" s="7"/>
    </row>
    <row r="10" spans="1:30" ht="15.75" x14ac:dyDescent="0.2">
      <c r="A10" s="7"/>
      <c r="B10" s="7"/>
      <c r="C10" s="7"/>
      <c r="E10" s="3" t="s">
        <v>82</v>
      </c>
      <c r="H10" s="162">
        <v>0</v>
      </c>
      <c r="J10" s="77"/>
      <c r="K10" s="77"/>
      <c r="L10" s="77"/>
      <c r="N10" s="7"/>
      <c r="O10" s="8"/>
      <c r="P10" s="26"/>
      <c r="Q10" s="7"/>
    </row>
    <row r="11" spans="1:30" x14ac:dyDescent="0.2">
      <c r="A11" s="7"/>
      <c r="B11" s="7"/>
      <c r="C11" s="7"/>
      <c r="J11" s="65"/>
      <c r="K11" s="65"/>
      <c r="L11" s="65"/>
      <c r="N11" s="8"/>
      <c r="P11" s="8"/>
      <c r="Q11" s="7"/>
    </row>
    <row r="12" spans="1:30" ht="26.25" thickBot="1" x14ac:dyDescent="0.4">
      <c r="A12" s="7"/>
      <c r="B12" s="7"/>
      <c r="C12" s="7"/>
      <c r="E12" s="129" t="s">
        <v>25</v>
      </c>
      <c r="F12" s="129"/>
      <c r="G12" s="211" t="s">
        <v>24</v>
      </c>
      <c r="H12" s="211"/>
      <c r="I12" s="211"/>
      <c r="J12" s="7"/>
      <c r="K12" s="7"/>
      <c r="L12" s="7"/>
      <c r="N12" s="7"/>
      <c r="P12" s="7"/>
      <c r="Q12" s="7"/>
    </row>
    <row r="13" spans="1:30" ht="16.899999999999999" customHeight="1" thickTop="1" x14ac:dyDescent="0.35">
      <c r="A13" s="7"/>
      <c r="B13" s="7"/>
      <c r="C13" s="7"/>
      <c r="E13" s="8" t="s">
        <v>7</v>
      </c>
      <c r="F13" s="26"/>
      <c r="G13" s="127"/>
      <c r="H13" s="127"/>
      <c r="I13" s="127"/>
      <c r="J13" s="7"/>
      <c r="K13" s="7"/>
      <c r="L13" s="7"/>
      <c r="N13" s="7"/>
      <c r="P13" s="7"/>
      <c r="Q13" s="7"/>
    </row>
    <row r="14" spans="1:30" ht="15" x14ac:dyDescent="0.2">
      <c r="A14" s="7"/>
      <c r="B14" s="7"/>
      <c r="C14" s="7"/>
      <c r="F14" s="171" t="s">
        <v>30</v>
      </c>
      <c r="G14" s="172"/>
      <c r="H14" s="173">
        <f>SUMIFS(Ledger!$E$7:$E$63, Ledger!$F$7:$F$63, F14)+SUMIFS(Ledger!$E$71:$E$127, Ledger!$F$71:$F$127, F14)+SUMIFS(Ledger!$E$135:$E$189, Ledger!$F$135:$F$189, F14)</f>
        <v>5000</v>
      </c>
      <c r="I14" s="164"/>
      <c r="J14" s="36"/>
      <c r="K14" s="36"/>
      <c r="L14" s="36"/>
    </row>
    <row r="15" spans="1:30" ht="15" x14ac:dyDescent="0.2">
      <c r="A15" s="7"/>
      <c r="B15" s="7"/>
      <c r="C15" s="7"/>
      <c r="F15" s="186" t="s">
        <v>35</v>
      </c>
      <c r="G15" s="187"/>
      <c r="H15" s="188">
        <f>SUMIFS(Ledger!$E$7:$E$63, Ledger!$F$7:$F$63, F15)+SUMIFS(Ledger!$E$71:$E$127, Ledger!$F$71:$F$127, F15)+SUMIFS(Ledger!$E$135:$E$189, Ledger!$F$135:$F$189, F15)</f>
        <v>0</v>
      </c>
      <c r="I15" s="165"/>
      <c r="J15" s="37"/>
      <c r="K15" s="37"/>
      <c r="L15" s="37"/>
      <c r="P15" s="3"/>
    </row>
    <row r="16" spans="1:30" ht="15" x14ac:dyDescent="0.2">
      <c r="A16" s="7"/>
      <c r="B16" s="7"/>
      <c r="C16" s="7"/>
      <c r="F16" s="174" t="s">
        <v>50</v>
      </c>
      <c r="G16" s="175"/>
      <c r="H16" s="173">
        <f>SUMIFS(Ledger!$E$7:$E$63, Ledger!$F$7:$F$63, F16)+SUMIFS(Ledger!$E$71:$E$127, Ledger!$F$71:$F$127, F16)+SUMIFS(Ledger!$E$135:$E$189, Ledger!$F$135:$F$189, F16)</f>
        <v>0</v>
      </c>
      <c r="I16" s="166"/>
      <c r="J16" s="26"/>
      <c r="K16" s="26"/>
      <c r="L16" s="26"/>
    </row>
    <row r="17" spans="1:12" ht="15.75" thickBot="1" x14ac:dyDescent="0.25">
      <c r="A17" s="7"/>
      <c r="B17" s="7"/>
      <c r="C17" s="7"/>
      <c r="F17" s="189" t="s">
        <v>78</v>
      </c>
      <c r="G17" s="190"/>
      <c r="H17" s="191">
        <f>SUMIFS(Ledger!$E$7:$E$63, Ledger!$F$7:$F$63, F17)+SUMIFS(Ledger!$E$71:$E$127, Ledger!$F$71:$F$127, F17)+SUMIFS(Ledger!$E$135:$E$189, Ledger!$F$135:$F$189, F17)</f>
        <v>0</v>
      </c>
      <c r="I17" s="165"/>
      <c r="J17" s="37"/>
      <c r="K17" s="37"/>
      <c r="L17" s="37"/>
    </row>
    <row r="18" spans="1:12" ht="15.75" thickTop="1" x14ac:dyDescent="0.2">
      <c r="A18" s="7"/>
      <c r="B18" s="7"/>
      <c r="C18" s="7"/>
      <c r="F18" s="3" t="s">
        <v>51</v>
      </c>
      <c r="G18" s="167"/>
      <c r="H18" s="163">
        <f>SUM(H14:H17)+SUMIFS(Ledger!$E$7:$E$63, Ledger!$F$7:$F$63, F18)+SUMIFS(Ledger!$E$71:$E$127, Ledger!$F$71:$F$127, F18)+SUMIFS(Ledger!$E$135:$E$189, Ledger!$F$135:$F$189, F18)</f>
        <v>5000</v>
      </c>
      <c r="I18" s="165"/>
      <c r="J18" s="37"/>
      <c r="K18" s="37"/>
      <c r="L18" s="37"/>
    </row>
    <row r="19" spans="1:12" ht="15" x14ac:dyDescent="0.2">
      <c r="A19" s="7"/>
      <c r="B19" s="7"/>
      <c r="C19" s="7"/>
      <c r="E19" s="3" t="s">
        <v>52</v>
      </c>
      <c r="F19" s="4"/>
      <c r="G19" s="167"/>
      <c r="H19" s="163"/>
      <c r="I19" s="165"/>
      <c r="J19" s="40"/>
      <c r="K19" s="40"/>
      <c r="L19" s="40"/>
    </row>
    <row r="20" spans="1:12" ht="15" x14ac:dyDescent="0.2">
      <c r="A20" s="7"/>
      <c r="B20" s="7"/>
      <c r="C20" s="7"/>
      <c r="F20" s="176" t="s">
        <v>53</v>
      </c>
      <c r="G20" s="175"/>
      <c r="H20" s="173">
        <f>SUMIFS(Ledger!$E$7:$E$63, Ledger!$F$7:$F$63, F20)+SUMIFS(Ledger!$E$71:$E$127, Ledger!$F$71:$F$127, F20)+SUMIFS(Ledger!$E$135:$E$189, Ledger!$F$135:$F$189, F20)</f>
        <v>-3200</v>
      </c>
      <c r="I20" s="165"/>
      <c r="J20" s="40"/>
      <c r="K20" s="40"/>
      <c r="L20" s="40"/>
    </row>
    <row r="21" spans="1:12" ht="13.5" customHeight="1" x14ac:dyDescent="0.2">
      <c r="A21" s="7"/>
      <c r="B21" s="7"/>
      <c r="C21" s="7"/>
      <c r="F21" s="192" t="s">
        <v>54</v>
      </c>
      <c r="G21" s="187"/>
      <c r="H21" s="188">
        <f>SUMIFS(Ledger!$E$7:$E$63, Ledger!$F$7:$F$63, F21)+SUMIFS(Ledger!$E$71:$E$127, Ledger!$F$71:$F$127, F21)+SUMIFS(Ledger!$E$135:$E$189, Ledger!$F$135:$F$189, F21)</f>
        <v>0</v>
      </c>
      <c r="I21" s="165"/>
      <c r="J21" s="40"/>
      <c r="K21" s="40"/>
      <c r="L21" s="40"/>
    </row>
    <row r="22" spans="1:12" ht="15" x14ac:dyDescent="0.2">
      <c r="A22" s="7"/>
      <c r="B22" s="7"/>
      <c r="C22" s="7"/>
      <c r="F22" s="176" t="s">
        <v>55</v>
      </c>
      <c r="G22" s="177"/>
      <c r="H22" s="173">
        <f>SUMIFS(Ledger!$E$7:$E$63, Ledger!$F$7:$F$63, F22)+SUMIFS(Ledger!$E$71:$E$127, Ledger!$F$71:$F$127, F22)+SUMIFS(Ledger!$E$135:$E$189, Ledger!$F$135:$F$189, F22)</f>
        <v>0</v>
      </c>
      <c r="I22" s="165"/>
      <c r="J22" s="40"/>
      <c r="K22" s="40"/>
      <c r="L22" s="40"/>
    </row>
    <row r="23" spans="1:12" ht="15" x14ac:dyDescent="0.2">
      <c r="A23" s="7"/>
      <c r="B23" s="7"/>
      <c r="C23" s="7"/>
      <c r="F23" s="192" t="s">
        <v>56</v>
      </c>
      <c r="G23" s="193"/>
      <c r="H23" s="188">
        <f>SUMIFS(Ledger!$E$7:$E$63, Ledger!$F$7:$F$63, F23)+SUMIFS(Ledger!$E$71:$E$127, Ledger!$F$71:$F$127, F23)+SUMIFS(Ledger!$E$135:$E$189, Ledger!$F$135:$F$189, F23)</f>
        <v>0</v>
      </c>
      <c r="I23" s="165"/>
      <c r="J23" s="40"/>
      <c r="K23" s="40"/>
      <c r="L23" s="40"/>
    </row>
    <row r="24" spans="1:12" ht="15" x14ac:dyDescent="0.2">
      <c r="A24" s="7"/>
      <c r="B24" s="7"/>
      <c r="C24" s="7"/>
      <c r="F24" s="176" t="s">
        <v>57</v>
      </c>
      <c r="G24" s="175"/>
      <c r="H24" s="173">
        <f>SUMIFS(Ledger!$E$7:$E$63, Ledger!$F$7:$F$63, F24)+SUMIFS(Ledger!$E$71:$E$127, Ledger!$F$71:$F$127, F24)+SUMIFS(Ledger!$E$135:$E$189, Ledger!$F$135:$F$189, F24)</f>
        <v>0</v>
      </c>
      <c r="I24" s="165"/>
      <c r="J24" s="62"/>
      <c r="K24" s="62"/>
      <c r="L24" s="62"/>
    </row>
    <row r="25" spans="1:12" ht="17.25" customHeight="1" x14ac:dyDescent="0.2">
      <c r="A25" s="7"/>
      <c r="B25" s="7"/>
      <c r="C25" s="7"/>
      <c r="F25" s="192" t="s">
        <v>58</v>
      </c>
      <c r="G25" s="193"/>
      <c r="H25" s="188">
        <f>SUMIFS(Ledger!$E$7:$E$63, Ledger!$F$7:$F$63, F25)+SUMIFS(Ledger!$E$71:$E$127, Ledger!$F$71:$F$127, F25)+SUMIFS(Ledger!$E$135:$E$189, Ledger!$F$135:$F$189, F25)</f>
        <v>0</v>
      </c>
      <c r="I25" s="165"/>
      <c r="J25" s="40"/>
      <c r="K25" s="40"/>
      <c r="L25" s="40"/>
    </row>
    <row r="26" spans="1:12" ht="15" x14ac:dyDescent="0.2">
      <c r="A26" s="7"/>
      <c r="B26" s="7"/>
      <c r="C26" s="7"/>
      <c r="F26" s="176" t="s">
        <v>59</v>
      </c>
      <c r="G26" s="178"/>
      <c r="H26" s="173">
        <f>SUMIFS(Ledger!$E$7:$E$63, Ledger!$F$7:$F$63, F26)+SUMIFS(Ledger!$E$71:$E$127, Ledger!$F$71:$F$127, F26)+SUMIFS(Ledger!$E$135:$E$189, Ledger!$F$135:$F$189, F26)</f>
        <v>0</v>
      </c>
      <c r="I26" s="165"/>
      <c r="J26" s="40"/>
      <c r="K26" s="40"/>
      <c r="L26" s="40"/>
    </row>
    <row r="27" spans="1:12" ht="15" x14ac:dyDescent="0.2">
      <c r="A27" s="7"/>
      <c r="B27" s="7"/>
      <c r="C27" s="7"/>
      <c r="F27" s="192" t="s">
        <v>60</v>
      </c>
      <c r="G27" s="187"/>
      <c r="H27" s="188">
        <f>SUMIFS(Ledger!$E$7:$E$63, Ledger!$F$7:$F$63, F27)+SUMIFS(Ledger!$E$71:$E$127, Ledger!$F$71:$F$127, F27)+SUMIFS(Ledger!$E$135:$E$189, Ledger!$F$135:$F$189, F27)</f>
        <v>0</v>
      </c>
      <c r="I27" s="167"/>
      <c r="J27" s="40"/>
      <c r="K27" s="40"/>
      <c r="L27" s="40"/>
    </row>
    <row r="28" spans="1:12" ht="15" x14ac:dyDescent="0.2">
      <c r="A28" s="7"/>
      <c r="B28" s="7"/>
      <c r="C28" s="7"/>
      <c r="F28" s="176" t="s">
        <v>61</v>
      </c>
      <c r="G28" s="175"/>
      <c r="H28" s="173">
        <f>SUMIFS(Ledger!$E$7:$E$63, Ledger!$F$7:$F$63, F28)+SUMIFS(Ledger!$E$71:$E$127, Ledger!$F$71:$F$127, F28)+SUMIFS(Ledger!$E$135:$E$189, Ledger!$F$135:$F$189, F28)</f>
        <v>0</v>
      </c>
      <c r="I28" s="167"/>
      <c r="J28" s="40"/>
      <c r="K28" s="40"/>
      <c r="L28" s="40"/>
    </row>
    <row r="29" spans="1:12" ht="15" x14ac:dyDescent="0.2">
      <c r="A29" s="7"/>
      <c r="B29" s="7"/>
      <c r="C29" s="7"/>
      <c r="F29" s="192" t="s">
        <v>62</v>
      </c>
      <c r="G29" s="194"/>
      <c r="H29" s="188">
        <f>SUMIFS(Ledger!$E$7:$E$63, Ledger!$F$7:$F$63, F29)+SUMIFS(Ledger!$E$71:$E$127, Ledger!$F$71:$F$127, F29)+SUMIFS(Ledger!$E$135:$E$189, Ledger!$F$135:$F$189, F29)</f>
        <v>0</v>
      </c>
      <c r="I29" s="167"/>
      <c r="J29" s="7"/>
      <c r="K29" s="7"/>
      <c r="L29" s="7"/>
    </row>
    <row r="30" spans="1:12" ht="15" x14ac:dyDescent="0.2">
      <c r="A30" s="7"/>
      <c r="B30" s="7"/>
      <c r="C30" s="7"/>
      <c r="F30" s="176" t="s">
        <v>63</v>
      </c>
      <c r="G30" s="175"/>
      <c r="H30" s="173">
        <f>SUMIFS(Ledger!$E$7:$E$63, Ledger!$F$7:$F$63, F30)+SUMIFS(Ledger!$E$71:$E$127, Ledger!$F$71:$F$127, F30)+SUMIFS(Ledger!$E$135:$E$189, Ledger!$F$135:$F$189, F30)</f>
        <v>0</v>
      </c>
      <c r="I30" s="167"/>
      <c r="J30" s="7"/>
      <c r="K30" s="7"/>
      <c r="L30" s="7"/>
    </row>
    <row r="31" spans="1:12" ht="15" x14ac:dyDescent="0.2">
      <c r="A31" s="7"/>
      <c r="B31" s="7"/>
      <c r="C31" s="7"/>
      <c r="F31" s="192" t="s">
        <v>64</v>
      </c>
      <c r="G31" s="187"/>
      <c r="H31" s="188">
        <f>SUMIFS(Ledger!$E$7:$E$63, Ledger!$F$7:$F$63, F31)+SUMIFS(Ledger!$E$71:$E$127, Ledger!$F$71:$F$127, F31)+SUMIFS(Ledger!$E$135:$E$189, Ledger!$F$135:$F$189, F31)</f>
        <v>0</v>
      </c>
      <c r="I31" s="167"/>
      <c r="J31" s="69"/>
      <c r="K31" s="69"/>
      <c r="L31" s="69"/>
    </row>
    <row r="32" spans="1:12" ht="15" x14ac:dyDescent="0.2">
      <c r="A32" s="7"/>
      <c r="B32" s="7"/>
      <c r="C32" s="7"/>
      <c r="F32" s="176" t="s">
        <v>65</v>
      </c>
      <c r="G32" s="175"/>
      <c r="H32" s="173">
        <f>SUMIFS(Ledger!$E$7:$E$63, Ledger!$F$7:$F$63, F32)+SUMIFS(Ledger!$E$71:$E$127, Ledger!$F$71:$F$127, F32)+SUMIFS(Ledger!$E$135:$E$189, Ledger!$F$135:$F$189, F32)</f>
        <v>0</v>
      </c>
      <c r="I32" s="168"/>
      <c r="J32" s="69"/>
      <c r="K32" s="69"/>
      <c r="L32" s="69"/>
    </row>
    <row r="33" spans="1:12" ht="15" x14ac:dyDescent="0.2">
      <c r="A33" s="7"/>
      <c r="B33" s="7"/>
      <c r="C33" s="7"/>
      <c r="F33" s="192" t="s">
        <v>66</v>
      </c>
      <c r="G33" s="195"/>
      <c r="H33" s="188">
        <f>SUMIFS(Ledger!$E$7:$E$63, Ledger!$F$7:$F$63, F33)+SUMIFS(Ledger!$E$71:$E$127, Ledger!$F$71:$F$127, F33)+SUMIFS(Ledger!$E$135:$E$189, Ledger!$F$135:$F$189, F33)</f>
        <v>0</v>
      </c>
      <c r="I33" s="168"/>
      <c r="J33" s="69"/>
      <c r="K33" s="69"/>
      <c r="L33" s="69"/>
    </row>
    <row r="34" spans="1:12" ht="15" customHeight="1" x14ac:dyDescent="0.2">
      <c r="A34" s="7"/>
      <c r="B34" s="7"/>
      <c r="C34" s="7"/>
      <c r="F34" s="176" t="s">
        <v>67</v>
      </c>
      <c r="G34" s="174"/>
      <c r="H34" s="173">
        <f>SUMIFS(Ledger!$E$7:$E$63, Ledger!$F$7:$F$63, F34)+SUMIFS(Ledger!$E$71:$E$127, Ledger!$F$71:$F$127, F34)+SUMIFS(Ledger!$E$135:$E$189, Ledger!$F$135:$F$189, F34)</f>
        <v>0</v>
      </c>
      <c r="I34" s="81"/>
      <c r="J34" s="62"/>
      <c r="K34" s="62"/>
      <c r="L34" s="62"/>
    </row>
    <row r="35" spans="1:12" ht="15.75" thickBot="1" x14ac:dyDescent="0.25">
      <c r="A35" s="7"/>
      <c r="B35" s="7"/>
      <c r="C35" s="7"/>
      <c r="F35" s="196" t="s">
        <v>79</v>
      </c>
      <c r="G35" s="197"/>
      <c r="H35" s="191">
        <f>SUMIFS(Ledger!$E$7:$E$63, Ledger!$F$7:$F$63, F35)+SUMIFS(Ledger!$E$71:$E$127, Ledger!$F$71:$F$127, F35)+SUMIFS(Ledger!$E$135:$E$189, Ledger!$F$135:$F$189, F35)</f>
        <v>0</v>
      </c>
      <c r="I35" s="81"/>
      <c r="J35" s="56"/>
      <c r="K35" s="56"/>
      <c r="L35" s="56"/>
    </row>
    <row r="36" spans="1:12" ht="15.75" thickTop="1" x14ac:dyDescent="0.2">
      <c r="A36" s="7"/>
      <c r="B36" s="7"/>
      <c r="C36" s="7"/>
      <c r="F36" s="4" t="s">
        <v>68</v>
      </c>
      <c r="G36" s="169"/>
      <c r="H36" s="163">
        <f>SUM(H20:H35)+SUMIFS(Ledger!$E$7:$E$63, Ledger!$F$7:$F$63, F36)+SUMIFS(Ledger!$E$71:$E$127, Ledger!$F$71:$F$127, F36)+SUMIFS(Ledger!$E$135:$E$189, Ledger!$F$135:$F$189, F36)</f>
        <v>-3200</v>
      </c>
      <c r="I36" s="169"/>
      <c r="J36" s="26"/>
      <c r="K36" s="26"/>
      <c r="L36" s="26"/>
    </row>
    <row r="37" spans="1:12" ht="15" x14ac:dyDescent="0.2">
      <c r="A37" s="7"/>
      <c r="B37" s="7"/>
      <c r="C37" s="7"/>
      <c r="E37" s="3" t="s">
        <v>69</v>
      </c>
      <c r="F37" s="4"/>
      <c r="G37" s="169"/>
      <c r="H37" s="163"/>
      <c r="I37" s="169"/>
      <c r="J37" s="26"/>
      <c r="K37" s="26"/>
      <c r="L37" s="26"/>
    </row>
    <row r="38" spans="1:12" ht="15" x14ac:dyDescent="0.2">
      <c r="A38" s="7"/>
      <c r="B38" s="7"/>
      <c r="C38" s="7"/>
      <c r="F38" s="176" t="s">
        <v>70</v>
      </c>
      <c r="G38" s="179"/>
      <c r="H38" s="173">
        <f>SUMIFS(Ledger!$E$7:$E$63, Ledger!$F$7:$F$63, F38)+SUMIFS(Ledger!$E$71:$E$127, Ledger!$F$71:$F$127, F38)+SUMIFS(Ledger!$E$135:$E$189, Ledger!$F$135:$F$189, F38)</f>
        <v>-379</v>
      </c>
      <c r="I38" s="169"/>
      <c r="J38" s="62"/>
      <c r="K38" s="62"/>
      <c r="L38" s="62"/>
    </row>
    <row r="39" spans="1:12" ht="15" x14ac:dyDescent="0.2">
      <c r="A39" s="7"/>
      <c r="B39" s="7"/>
      <c r="C39" s="7"/>
      <c r="F39" s="192" t="s">
        <v>71</v>
      </c>
      <c r="G39" s="198"/>
      <c r="H39" s="188">
        <f>SUMIFS(Ledger!$E$7:$E$63, Ledger!$F$7:$F$63, F39)+SUMIFS(Ledger!$E$71:$E$127, Ledger!$F$71:$F$127, F39)+SUMIFS(Ledger!$E$135:$E$189, Ledger!$F$135:$F$189, F39)</f>
        <v>-60</v>
      </c>
      <c r="I39" s="170"/>
      <c r="J39" s="26"/>
      <c r="K39" s="26"/>
      <c r="L39" s="26"/>
    </row>
    <row r="40" spans="1:12" ht="15" x14ac:dyDescent="0.2">
      <c r="A40" s="7"/>
      <c r="B40" s="7"/>
      <c r="C40" s="7"/>
      <c r="F40" s="176" t="s">
        <v>75</v>
      </c>
      <c r="G40" s="180"/>
      <c r="H40" s="173">
        <f>SUMIFS(Ledger!$E$7:$E$63, Ledger!$F$7:$F$63, F40)+SUMIFS(Ledger!$E$71:$E$127, Ledger!$F$71:$F$127, F40)+SUMIFS(Ledger!$E$135:$E$189, Ledger!$F$135:$F$189, F40)</f>
        <v>0</v>
      </c>
      <c r="I40" s="170"/>
      <c r="J40" s="50"/>
      <c r="K40" s="50"/>
      <c r="L40" s="50"/>
    </row>
    <row r="41" spans="1:12" ht="15" x14ac:dyDescent="0.2">
      <c r="A41" s="7"/>
      <c r="B41" s="7"/>
      <c r="C41" s="7"/>
      <c r="F41" s="192" t="s">
        <v>36</v>
      </c>
      <c r="G41" s="198"/>
      <c r="H41" s="188">
        <f>SUMIFS(Ledger!$E$7:$E$63, Ledger!$F$7:$F$63, F41)+SUMIFS(Ledger!$E$71:$E$127, Ledger!$F$71:$F$127, F41)+SUMIFS(Ledger!$E$135:$E$189, Ledger!$F$135:$F$189, F41)</f>
        <v>0</v>
      </c>
      <c r="J41" s="71"/>
      <c r="K41" s="71"/>
      <c r="L41" s="71"/>
    </row>
    <row r="42" spans="1:12" ht="15" x14ac:dyDescent="0.2">
      <c r="A42" s="7"/>
      <c r="B42" s="7"/>
      <c r="C42" s="7"/>
      <c r="F42" s="176" t="s">
        <v>72</v>
      </c>
      <c r="G42" s="180"/>
      <c r="H42" s="173">
        <f>SUMIFS(Ledger!$E$7:$E$63, Ledger!$F$7:$F$63, F42)+SUMIFS(Ledger!$E$71:$E$127, Ledger!$F$71:$F$127, F42)+SUMIFS(Ledger!$E$135:$E$189, Ledger!$F$135:$F$189, F42)</f>
        <v>0</v>
      </c>
      <c r="J42" s="71"/>
      <c r="K42" s="71"/>
      <c r="L42" s="71"/>
    </row>
    <row r="43" spans="1:12" ht="15" x14ac:dyDescent="0.2">
      <c r="A43" s="7"/>
      <c r="B43" s="7"/>
      <c r="C43" s="7"/>
      <c r="F43" s="192" t="s">
        <v>73</v>
      </c>
      <c r="G43" s="198"/>
      <c r="H43" s="188">
        <f>SUMIFS(Ledger!$E$7:$E$63, Ledger!$F$7:$F$63, F43)+SUMIFS(Ledger!$E$71:$E$127, Ledger!$F$71:$F$127, F43)+SUMIFS(Ledger!$E$135:$E$189, Ledger!$F$135:$F$189, F43)</f>
        <v>-321.52</v>
      </c>
      <c r="J43" s="38"/>
      <c r="K43" s="38"/>
      <c r="L43" s="38"/>
    </row>
    <row r="44" spans="1:12" ht="15" x14ac:dyDescent="0.2">
      <c r="A44" s="7"/>
      <c r="B44" s="7"/>
      <c r="C44" s="7"/>
      <c r="F44" s="176" t="s">
        <v>74</v>
      </c>
      <c r="G44" s="180"/>
      <c r="H44" s="173">
        <f>SUMIFS(Ledger!$E$7:$E$63, Ledger!$F$7:$F$63, F44)+SUMIFS(Ledger!$E$71:$E$127, Ledger!$F$71:$F$127, F44)+SUMIFS(Ledger!$E$135:$E$189, Ledger!$F$135:$F$189, F44)</f>
        <v>0</v>
      </c>
      <c r="J44" s="26"/>
      <c r="K44" s="26"/>
      <c r="L44" s="26"/>
    </row>
    <row r="45" spans="1:12" ht="15" x14ac:dyDescent="0.2">
      <c r="A45" s="7"/>
      <c r="B45" s="7"/>
      <c r="C45" s="7"/>
      <c r="F45" s="192" t="s">
        <v>76</v>
      </c>
      <c r="G45" s="199"/>
      <c r="H45" s="188">
        <f>SUMIFS(Ledger!$E$7:$E$63, Ledger!$F$7:$F$63, F45)+SUMIFS(Ledger!$E$71:$E$127, Ledger!$F$71:$F$127, F45)+SUMIFS(Ledger!$E$135:$E$189, Ledger!$F$135:$F$189, F45)</f>
        <v>0</v>
      </c>
      <c r="I45" s="50"/>
      <c r="J45" s="50"/>
      <c r="K45" s="50"/>
      <c r="L45" s="50"/>
    </row>
    <row r="46" spans="1:12" ht="15" x14ac:dyDescent="0.2">
      <c r="A46" s="7"/>
      <c r="B46" s="7"/>
      <c r="C46" s="7"/>
      <c r="F46" s="176" t="s">
        <v>36</v>
      </c>
      <c r="G46" s="181"/>
      <c r="H46" s="173">
        <f>SUMIFS(Ledger!$E$7:$E$63, Ledger!$F$7:$F$63, F46)+SUMIFS(Ledger!$E$71:$E$127, Ledger!$F$71:$F$127, F46)+SUMIFS(Ledger!$E$135:$E$189, Ledger!$F$135:$F$189, F46)</f>
        <v>0</v>
      </c>
      <c r="I46" s="50"/>
      <c r="J46" s="50"/>
      <c r="K46" s="50"/>
      <c r="L46" s="50"/>
    </row>
    <row r="47" spans="1:12" ht="12" customHeight="1" thickBot="1" x14ac:dyDescent="0.25">
      <c r="A47" s="7"/>
      <c r="B47" s="7"/>
      <c r="C47" s="7"/>
      <c r="F47" s="196" t="s">
        <v>29</v>
      </c>
      <c r="G47" s="200"/>
      <c r="H47" s="191">
        <f>SUMIFS(Ledger!$E$7:$E$63, Ledger!$F$7:$F$63, F47)+SUMIFS(Ledger!$E$71:$E$127, Ledger!$F$71:$F$127, F47)+SUMIFS(Ledger!$E$135:$E$189, Ledger!$F$135:$F$189, F47)</f>
        <v>0</v>
      </c>
      <c r="I47" s="52"/>
      <c r="J47" s="52"/>
      <c r="K47" s="52"/>
      <c r="L47" s="52"/>
    </row>
    <row r="48" spans="1:12" ht="15.75" thickTop="1" x14ac:dyDescent="0.2">
      <c r="A48" s="7"/>
      <c r="B48" s="7"/>
      <c r="C48" s="7"/>
      <c r="F48" s="4" t="s">
        <v>77</v>
      </c>
      <c r="G48" s="7"/>
      <c r="H48" s="163">
        <f>SUM(H38:H47)+SUMIFS(Ledger!$E$7:$E$63, Ledger!$F$7:$F$63, F48)+SUMIFS(Ledger!$E$71:$E$127, Ledger!$F$71:$F$127, F48)+SUMIFS(Ledger!$E$135:$E$189, Ledger!$F$135:$F$189, F48)-H46</f>
        <v>-760.52</v>
      </c>
      <c r="I48" s="7"/>
      <c r="J48" s="7"/>
      <c r="K48" s="7"/>
      <c r="L48" s="7"/>
    </row>
    <row r="49" spans="1:13" ht="15" x14ac:dyDescent="0.2">
      <c r="A49" s="7"/>
      <c r="B49" s="7"/>
      <c r="C49" s="7"/>
      <c r="E49" s="3" t="s">
        <v>16</v>
      </c>
      <c r="F49" s="4"/>
      <c r="G49" s="26"/>
      <c r="H49" s="163"/>
      <c r="I49" s="26"/>
      <c r="J49" s="26"/>
      <c r="K49" s="26"/>
      <c r="L49" s="26"/>
    </row>
    <row r="50" spans="1:13" ht="15" x14ac:dyDescent="0.2">
      <c r="A50" s="7"/>
      <c r="B50" s="7"/>
      <c r="C50" s="7"/>
      <c r="F50" s="176" t="s">
        <v>27</v>
      </c>
      <c r="G50" s="182"/>
      <c r="H50" s="173">
        <f>SUMIFS(Ledger!$E$7:$E$63, Ledger!$F$7:$F$63, F50)+SUMIFS(Ledger!$E$71:$E$127, Ledger!$F$71:$F$127, F50)+SUMIFS(Ledger!$E$135:$E$189, Ledger!$F$135:$F$189, F50)</f>
        <v>20</v>
      </c>
      <c r="I50" s="26"/>
      <c r="J50" s="26"/>
      <c r="K50" s="26"/>
      <c r="L50" s="26"/>
    </row>
    <row r="51" spans="1:13" ht="13.15" customHeight="1" x14ac:dyDescent="0.2">
      <c r="A51" s="7"/>
      <c r="B51" s="7"/>
      <c r="C51" s="7"/>
      <c r="F51" s="192" t="s">
        <v>37</v>
      </c>
      <c r="G51" s="201"/>
      <c r="H51" s="188">
        <f>SUMIFS(Ledger!$E$7:$E$63, Ledger!$F$7:$F$63, F51)+SUMIFS(Ledger!$E$71:$E$127, Ledger!$F$71:$F$127, F51)+SUMIFS(Ledger!$E$135:$E$189, Ledger!$F$135:$F$189, F51)</f>
        <v>0</v>
      </c>
      <c r="I51" s="52"/>
      <c r="J51" s="52"/>
      <c r="K51" s="52"/>
      <c r="L51" s="52"/>
    </row>
    <row r="52" spans="1:13" ht="15.75" thickBot="1" x14ac:dyDescent="0.25">
      <c r="A52" s="7"/>
      <c r="B52" s="7"/>
      <c r="C52" s="7"/>
      <c r="F52" s="183" t="s">
        <v>28</v>
      </c>
      <c r="G52" s="184"/>
      <c r="H52" s="185">
        <f>SUMIFS(Ledger!$E$7:$E$63, Ledger!$F$7:$F$63, F52)+SUMIFS(Ledger!$E$71:$E$127, Ledger!$F$71:$F$127, F52)+SUMIFS(Ledger!$E$135:$E$189, Ledger!$F$135:$F$189, F52)</f>
        <v>0</v>
      </c>
      <c r="I52" s="7"/>
      <c r="J52" s="7"/>
      <c r="K52" s="7"/>
      <c r="L52" s="7"/>
    </row>
    <row r="53" spans="1:13" ht="15.75" thickTop="1" x14ac:dyDescent="0.2">
      <c r="A53" s="7"/>
      <c r="B53" s="7"/>
      <c r="C53" s="7"/>
      <c r="D53" s="7"/>
      <c r="E53" s="7"/>
      <c r="F53" s="40" t="s">
        <v>80</v>
      </c>
      <c r="G53" s="40"/>
      <c r="H53" s="163">
        <f>SUM(H50:H52)-H51+SUMIFS(Ledger!$E$7:$E$63, Ledger!$F$7:$F$63, F53)+SUMIFS(Ledger!$E$71:$E$127, Ledger!$F$71:$F$127, F53)+SUMIFS(Ledger!$E$135:$E$189, Ledger!$F$135:$F$189, F53)</f>
        <v>20</v>
      </c>
      <c r="I53" s="40"/>
      <c r="J53" s="40"/>
      <c r="K53" s="40"/>
      <c r="L53" s="40"/>
    </row>
    <row r="54" spans="1:13" x14ac:dyDescent="0.2">
      <c r="A54" s="7"/>
      <c r="B54" s="7"/>
      <c r="C54" s="7"/>
      <c r="D54" s="7"/>
      <c r="E54" s="7"/>
      <c r="F54" s="72"/>
      <c r="G54" s="72"/>
      <c r="H54" s="72"/>
      <c r="I54" s="72"/>
      <c r="J54" s="72"/>
      <c r="K54" s="72"/>
      <c r="L54" s="72"/>
    </row>
    <row r="55" spans="1:13" ht="15" x14ac:dyDescent="0.2">
      <c r="A55" s="7"/>
      <c r="B55" s="7"/>
      <c r="C55" s="7"/>
      <c r="D55" s="7"/>
      <c r="F55" s="202" t="s">
        <v>81</v>
      </c>
      <c r="G55" s="31"/>
      <c r="H55" s="203">
        <f>H53+H48+H36+H18</f>
        <v>1059.48</v>
      </c>
      <c r="I55" s="65"/>
      <c r="J55" s="65"/>
      <c r="K55" s="65"/>
      <c r="L55" s="65"/>
    </row>
    <row r="56" spans="1:13" x14ac:dyDescent="0.2">
      <c r="A56" s="7"/>
      <c r="B56" s="7"/>
      <c r="C56" s="75"/>
      <c r="D56" s="7"/>
      <c r="E56" s="76"/>
      <c r="F56" s="73"/>
      <c r="G56" s="50"/>
      <c r="H56" s="50"/>
      <c r="I56" s="50"/>
      <c r="J56" s="50"/>
      <c r="K56" s="50"/>
      <c r="L56" s="50"/>
      <c r="M56" s="10"/>
    </row>
    <row r="57" spans="1:13" ht="8.25" customHeight="1" x14ac:dyDescent="0.2">
      <c r="A57" s="7"/>
      <c r="B57" s="7"/>
      <c r="C57" s="75"/>
      <c r="D57" s="7"/>
      <c r="E57" s="76"/>
      <c r="F57" s="73"/>
      <c r="G57" s="7"/>
      <c r="H57" s="50"/>
      <c r="I57" s="50"/>
      <c r="J57" s="50"/>
      <c r="K57" s="50"/>
      <c r="L57" s="50"/>
    </row>
    <row r="58" spans="1:13" x14ac:dyDescent="0.2">
      <c r="A58" s="7"/>
      <c r="B58" s="7"/>
      <c r="C58" s="7"/>
      <c r="D58" s="7"/>
      <c r="E58" s="7"/>
      <c r="F58" s="50"/>
      <c r="G58" s="26"/>
      <c r="H58" s="26"/>
      <c r="I58" s="26"/>
      <c r="J58" s="26"/>
      <c r="K58" s="26"/>
      <c r="L58" s="26"/>
    </row>
    <row r="59" spans="1:13" x14ac:dyDescent="0.2">
      <c r="A59" s="7"/>
      <c r="B59" s="7"/>
      <c r="C59" s="7"/>
      <c r="D59" s="7"/>
      <c r="E59" s="7"/>
      <c r="F59" s="50"/>
      <c r="G59" s="26"/>
      <c r="H59" s="26"/>
      <c r="I59" s="26"/>
      <c r="J59" s="26"/>
      <c r="K59" s="26"/>
      <c r="L59" s="26"/>
    </row>
    <row r="60" spans="1:13" x14ac:dyDescent="0.2">
      <c r="A60" s="7"/>
      <c r="B60" s="7"/>
      <c r="C60" s="7"/>
      <c r="D60" s="7"/>
      <c r="E60" s="7"/>
      <c r="F60" s="50"/>
      <c r="G60" s="26"/>
      <c r="H60" s="26"/>
      <c r="I60" s="26"/>
      <c r="J60" s="26"/>
      <c r="K60" s="26"/>
      <c r="L60" s="26"/>
    </row>
    <row r="61" spans="1:13" x14ac:dyDescent="0.2">
      <c r="A61" s="7"/>
      <c r="B61" s="7"/>
      <c r="C61" s="7"/>
      <c r="D61" s="7"/>
      <c r="E61" s="7"/>
      <c r="F61" s="50"/>
      <c r="G61" s="26"/>
      <c r="H61" s="26"/>
      <c r="I61" s="26"/>
      <c r="J61" s="26"/>
      <c r="K61" s="26"/>
      <c r="L61" s="26"/>
    </row>
    <row r="62" spans="1:13" x14ac:dyDescent="0.2">
      <c r="A62" s="7"/>
      <c r="B62" s="7"/>
      <c r="C62" s="7"/>
      <c r="D62" s="7"/>
      <c r="E62" s="7"/>
      <c r="F62" s="7"/>
      <c r="G62" s="7"/>
      <c r="H62" s="50"/>
      <c r="I62" s="50"/>
      <c r="J62" s="50"/>
      <c r="K62" s="50"/>
      <c r="L62" s="50"/>
    </row>
    <row r="63" spans="1:13" ht="7.15" customHeight="1" x14ac:dyDescent="0.2"/>
    <row r="64" spans="1:13" ht="14.25" customHeight="1" x14ac:dyDescent="0.2">
      <c r="L64" s="3">
        <v>2</v>
      </c>
    </row>
    <row r="65" spans="1:30" x14ac:dyDescent="0.2">
      <c r="A65" s="204" t="s">
        <v>21</v>
      </c>
      <c r="B65" s="204"/>
      <c r="C65" s="204"/>
      <c r="D65" s="204"/>
      <c r="E65" s="204"/>
      <c r="F65" s="204"/>
      <c r="G65" s="204"/>
      <c r="H65" s="204"/>
      <c r="I65" s="204"/>
      <c r="J65" s="204"/>
      <c r="K65" s="204"/>
      <c r="L65" s="204"/>
    </row>
    <row r="66" spans="1:30" x14ac:dyDescent="0.2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</row>
    <row r="67" spans="1:30" x14ac:dyDescent="0.2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</row>
    <row r="68" spans="1:30" s="2" customFormat="1" ht="25.5" x14ac:dyDescent="0.35">
      <c r="A68" s="207" t="str">
        <f>+A5</f>
        <v>[Your Company] Financial Model</v>
      </c>
      <c r="B68" s="207"/>
      <c r="C68" s="207"/>
      <c r="D68" s="207"/>
      <c r="E68" s="207"/>
      <c r="F68" s="207"/>
      <c r="G68" s="207"/>
      <c r="H68" s="207"/>
      <c r="I68" s="207"/>
      <c r="J68" s="207"/>
      <c r="K68" s="207"/>
      <c r="L68" s="207"/>
      <c r="M68" s="5"/>
      <c r="N68" s="5"/>
      <c r="O68" s="5"/>
      <c r="P68" s="6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1:30" s="78" customFormat="1" ht="25.5" x14ac:dyDescent="0.35">
      <c r="A69" s="212"/>
      <c r="B69" s="212"/>
      <c r="C69" s="212"/>
      <c r="D69" s="212"/>
      <c r="E69" s="212"/>
      <c r="F69" s="212"/>
      <c r="G69" s="212"/>
      <c r="H69" s="212"/>
      <c r="I69" s="212"/>
      <c r="J69" s="212"/>
      <c r="K69" s="212"/>
      <c r="L69" s="212"/>
      <c r="M69" s="15"/>
      <c r="N69" s="15"/>
      <c r="O69" s="15"/>
      <c r="P69" s="27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</row>
    <row r="70" spans="1:30" x14ac:dyDescent="0.2">
      <c r="A70" s="204" t="s">
        <v>3</v>
      </c>
      <c r="B70" s="204"/>
      <c r="C70" s="204"/>
      <c r="D70" s="204"/>
      <c r="E70" s="204"/>
      <c r="F70" s="204"/>
      <c r="G70" s="8"/>
      <c r="H70" s="8"/>
      <c r="I70" s="205"/>
      <c r="J70" s="205"/>
      <c r="K70" s="205"/>
      <c r="L70" s="205"/>
    </row>
    <row r="71" spans="1:30" ht="15.75" customHeight="1" x14ac:dyDescent="0.2">
      <c r="A71" s="204"/>
      <c r="B71" s="204"/>
      <c r="C71" s="204"/>
      <c r="D71" s="204"/>
      <c r="E71" s="204"/>
      <c r="F71" s="204"/>
      <c r="G71" s="205"/>
      <c r="H71" s="205"/>
      <c r="I71" s="205"/>
      <c r="J71" s="205"/>
      <c r="K71" s="205"/>
      <c r="L71" s="205"/>
    </row>
    <row r="72" spans="1:30" ht="5.25" customHeight="1" x14ac:dyDescent="0.2">
      <c r="I72" s="7"/>
      <c r="J72" s="7"/>
      <c r="K72" s="7"/>
      <c r="L72" s="7"/>
    </row>
    <row r="73" spans="1:30" x14ac:dyDescent="0.2">
      <c r="B73" s="3" t="s">
        <v>8</v>
      </c>
      <c r="C73" s="1"/>
      <c r="F73" s="42">
        <f>H18</f>
        <v>5000</v>
      </c>
    </row>
    <row r="74" spans="1:30" x14ac:dyDescent="0.2">
      <c r="B74" s="43" t="s">
        <v>16</v>
      </c>
      <c r="C74" s="43"/>
      <c r="D74" s="43"/>
      <c r="E74" s="43"/>
      <c r="F74" s="44">
        <f>H53</f>
        <v>20</v>
      </c>
    </row>
    <row r="75" spans="1:30" x14ac:dyDescent="0.2">
      <c r="C75" s="3" t="s">
        <v>9</v>
      </c>
      <c r="F75" s="42">
        <f>+F73+F74</f>
        <v>5020</v>
      </c>
    </row>
    <row r="76" spans="1:30" ht="9" customHeight="1" x14ac:dyDescent="0.2">
      <c r="F76" s="45"/>
    </row>
    <row r="77" spans="1:30" x14ac:dyDescent="0.2">
      <c r="A77" s="3" t="s">
        <v>17</v>
      </c>
      <c r="F77" s="4">
        <f>H36</f>
        <v>-3200</v>
      </c>
    </row>
    <row r="78" spans="1:30" x14ac:dyDescent="0.2">
      <c r="A78" s="3" t="s">
        <v>31</v>
      </c>
      <c r="F78" s="26">
        <f>H48</f>
        <v>-760.52</v>
      </c>
    </row>
    <row r="79" spans="1:30" ht="8.4499999999999993" customHeight="1" x14ac:dyDescent="0.2">
      <c r="A79" s="43"/>
      <c r="B79" s="43"/>
      <c r="C79" s="43"/>
      <c r="D79" s="43"/>
      <c r="E79" s="43"/>
      <c r="F79" s="44"/>
    </row>
    <row r="80" spans="1:30" x14ac:dyDescent="0.2">
      <c r="B80" s="3" t="s">
        <v>10</v>
      </c>
      <c r="F80" s="4">
        <f>+F75+F77+F78</f>
        <v>1059.48</v>
      </c>
    </row>
    <row r="81" spans="1:16" ht="9" customHeight="1" x14ac:dyDescent="0.2">
      <c r="F81" s="4"/>
    </row>
    <row r="82" spans="1:16" x14ac:dyDescent="0.2">
      <c r="A82" s="7" t="s">
        <v>18</v>
      </c>
      <c r="B82" s="7"/>
      <c r="C82" s="7"/>
      <c r="D82" s="7"/>
      <c r="E82" s="7"/>
      <c r="F82" s="26">
        <f>H46</f>
        <v>0</v>
      </c>
    </row>
    <row r="83" spans="1:16" x14ac:dyDescent="0.2">
      <c r="A83" s="43" t="s">
        <v>42</v>
      </c>
      <c r="B83" s="43"/>
      <c r="C83" s="43"/>
      <c r="D83" s="43"/>
      <c r="E83" s="43"/>
      <c r="F83" s="44">
        <f>H51</f>
        <v>0</v>
      </c>
    </row>
    <row r="84" spans="1:16" x14ac:dyDescent="0.2">
      <c r="B84" s="3" t="s">
        <v>11</v>
      </c>
      <c r="F84" s="4">
        <f>F80-F82+F83</f>
        <v>1059.48</v>
      </c>
    </row>
    <row r="85" spans="1:16" ht="9" customHeight="1" x14ac:dyDescent="0.2">
      <c r="F85" s="4"/>
    </row>
    <row r="86" spans="1:16" x14ac:dyDescent="0.2">
      <c r="A86" s="43" t="s">
        <v>12</v>
      </c>
      <c r="B86" s="43"/>
      <c r="C86" s="43"/>
      <c r="D86" s="43"/>
      <c r="E86" s="43"/>
      <c r="F86" s="44">
        <f>F84*H7</f>
        <v>209.77704</v>
      </c>
    </row>
    <row r="87" spans="1:16" ht="15" thickBot="1" x14ac:dyDescent="0.25">
      <c r="B87" s="51"/>
      <c r="C87" s="51" t="s">
        <v>19</v>
      </c>
      <c r="D87" s="51"/>
      <c r="E87" s="51"/>
      <c r="F87" s="57">
        <f>F84-F86</f>
        <v>849.70296000000008</v>
      </c>
    </row>
    <row r="88" spans="1:16" ht="15" thickTop="1" x14ac:dyDescent="0.2">
      <c r="B88" s="7"/>
      <c r="C88" s="7"/>
      <c r="D88" s="7"/>
      <c r="E88" s="7"/>
      <c r="F88" s="50"/>
    </row>
    <row r="89" spans="1:16" x14ac:dyDescent="0.2">
      <c r="F89" s="50"/>
    </row>
    <row r="90" spans="1:16" x14ac:dyDescent="0.2">
      <c r="A90" s="79"/>
      <c r="B90" s="79"/>
      <c r="C90" s="79"/>
      <c r="D90" s="79"/>
      <c r="E90" s="79"/>
      <c r="F90" s="50"/>
      <c r="G90" s="7"/>
    </row>
    <row r="91" spans="1:16" x14ac:dyDescent="0.2">
      <c r="A91" s="79"/>
      <c r="B91" s="79"/>
      <c r="C91" s="79"/>
      <c r="D91" s="79"/>
      <c r="E91" s="79"/>
      <c r="F91" s="26"/>
      <c r="G91" s="7"/>
      <c r="H91" s="7"/>
      <c r="I91" s="7"/>
      <c r="J91" s="7"/>
      <c r="K91" s="7"/>
      <c r="L91" s="7"/>
    </row>
    <row r="92" spans="1:16" s="7" customFormat="1" x14ac:dyDescent="0.2">
      <c r="A92" s="79"/>
      <c r="B92" s="79"/>
      <c r="C92" s="79"/>
      <c r="D92" s="79"/>
      <c r="E92" s="79"/>
      <c r="F92" s="50"/>
      <c r="G92" s="26"/>
      <c r="H92" s="26"/>
      <c r="I92" s="26"/>
      <c r="J92" s="26"/>
      <c r="K92" s="26"/>
      <c r="L92" s="26"/>
      <c r="P92" s="26"/>
    </row>
    <row r="93" spans="1:16" s="7" customFormat="1" x14ac:dyDescent="0.2">
      <c r="A93" s="79"/>
      <c r="B93" s="79"/>
      <c r="C93" s="79"/>
      <c r="D93" s="79"/>
      <c r="E93" s="79"/>
      <c r="F93" s="50"/>
      <c r="G93" s="26"/>
      <c r="H93" s="26"/>
      <c r="I93" s="26"/>
      <c r="J93" s="26"/>
      <c r="K93" s="26"/>
      <c r="L93" s="26"/>
      <c r="P93" s="26"/>
    </row>
    <row r="94" spans="1:16" s="7" customFormat="1" ht="13.15" customHeight="1" x14ac:dyDescent="0.2">
      <c r="A94" s="81"/>
      <c r="B94" s="81"/>
      <c r="C94" s="81"/>
      <c r="D94" s="81"/>
      <c r="E94" s="81"/>
      <c r="F94" s="82"/>
      <c r="G94" s="26"/>
      <c r="H94" s="26"/>
      <c r="I94" s="26"/>
      <c r="J94" s="26"/>
      <c r="K94" s="26"/>
      <c r="L94" s="26"/>
      <c r="P94" s="26"/>
    </row>
    <row r="95" spans="1:16" s="7" customFormat="1" x14ac:dyDescent="0.2">
      <c r="A95" s="79"/>
      <c r="B95" s="79"/>
      <c r="C95" s="79"/>
      <c r="D95" s="79"/>
      <c r="E95" s="79"/>
      <c r="F95" s="26"/>
      <c r="G95" s="26"/>
      <c r="H95" s="26"/>
      <c r="I95" s="26"/>
      <c r="J95" s="26"/>
      <c r="K95" s="26"/>
      <c r="L95" s="26"/>
      <c r="P95" s="26"/>
    </row>
    <row r="96" spans="1:16" s="7" customFormat="1" x14ac:dyDescent="0.2">
      <c r="A96" s="79"/>
      <c r="B96" s="79"/>
      <c r="C96" s="79"/>
      <c r="D96" s="79"/>
      <c r="E96" s="79"/>
      <c r="F96" s="50"/>
      <c r="G96" s="26"/>
      <c r="H96" s="26"/>
      <c r="I96" s="26"/>
      <c r="J96" s="26"/>
      <c r="K96" s="26"/>
      <c r="L96" s="26"/>
      <c r="P96" s="26"/>
    </row>
    <row r="97" spans="1:16" s="7" customFormat="1" x14ac:dyDescent="0.2">
      <c r="F97" s="26"/>
      <c r="G97" s="26"/>
      <c r="H97" s="26"/>
      <c r="I97" s="26"/>
      <c r="J97" s="26"/>
      <c r="K97" s="26"/>
      <c r="L97" s="26"/>
      <c r="P97" s="26"/>
    </row>
    <row r="98" spans="1:16" s="7" customFormat="1" x14ac:dyDescent="0.2">
      <c r="F98" s="50"/>
      <c r="G98" s="50"/>
      <c r="H98" s="50"/>
      <c r="I98" s="50"/>
      <c r="J98" s="50"/>
      <c r="K98" s="50"/>
      <c r="L98" s="50"/>
      <c r="P98" s="26"/>
    </row>
    <row r="99" spans="1:16" s="7" customFormat="1" ht="9.75" customHeight="1" x14ac:dyDescent="0.2">
      <c r="F99" s="52"/>
      <c r="G99" s="52"/>
      <c r="H99" s="52"/>
      <c r="I99" s="52"/>
      <c r="J99" s="52"/>
      <c r="K99" s="52"/>
      <c r="L99" s="52"/>
      <c r="P99" s="26"/>
    </row>
    <row r="100" spans="1:16" s="7" customFormat="1" x14ac:dyDescent="0.2">
      <c r="F100" s="50"/>
      <c r="G100" s="50"/>
      <c r="H100" s="50"/>
      <c r="I100" s="50"/>
      <c r="J100" s="50"/>
      <c r="K100" s="50"/>
      <c r="L100" s="50"/>
      <c r="P100" s="26"/>
    </row>
    <row r="101" spans="1:16" s="7" customFormat="1" ht="9.75" customHeight="1" x14ac:dyDescent="0.2">
      <c r="F101" s="52"/>
      <c r="G101" s="52"/>
      <c r="H101" s="52"/>
      <c r="I101" s="52"/>
      <c r="J101" s="52"/>
      <c r="K101" s="52"/>
      <c r="L101" s="52"/>
      <c r="P101" s="26"/>
    </row>
    <row r="102" spans="1:16" s="7" customFormat="1" x14ac:dyDescent="0.2">
      <c r="F102" s="52"/>
      <c r="G102" s="52"/>
      <c r="H102" s="52"/>
      <c r="I102" s="52"/>
      <c r="J102" s="52"/>
      <c r="K102" s="52"/>
      <c r="L102" s="26"/>
      <c r="P102" s="26"/>
    </row>
    <row r="103" spans="1:16" s="7" customFormat="1" x14ac:dyDescent="0.2">
      <c r="A103" s="205"/>
      <c r="B103" s="205"/>
      <c r="C103" s="205"/>
      <c r="D103" s="205"/>
      <c r="E103" s="205"/>
      <c r="F103" s="205"/>
      <c r="G103" s="205"/>
      <c r="H103" s="205"/>
      <c r="I103" s="205"/>
      <c r="J103" s="205"/>
      <c r="K103" s="205"/>
      <c r="L103" s="205"/>
      <c r="P103" s="26"/>
    </row>
    <row r="104" spans="1:16" s="7" customFormat="1" x14ac:dyDescent="0.2">
      <c r="A104" s="77"/>
      <c r="B104" s="77"/>
      <c r="C104" s="77"/>
      <c r="D104" s="77"/>
      <c r="E104" s="77"/>
      <c r="F104" s="121"/>
      <c r="G104" s="121"/>
      <c r="H104" s="121"/>
      <c r="I104" s="121"/>
      <c r="J104" s="121"/>
      <c r="K104" s="121"/>
      <c r="L104" s="121"/>
      <c r="P104" s="26"/>
    </row>
    <row r="105" spans="1:16" s="7" customFormat="1" ht="6" customHeight="1" x14ac:dyDescent="0.2">
      <c r="A105" s="77"/>
      <c r="B105" s="77"/>
      <c r="C105" s="77"/>
      <c r="D105" s="77"/>
      <c r="E105" s="77"/>
      <c r="F105" s="121"/>
      <c r="G105" s="121"/>
      <c r="H105" s="121"/>
      <c r="I105" s="121"/>
      <c r="J105" s="121"/>
      <c r="K105" s="121"/>
      <c r="L105" s="121"/>
      <c r="P105" s="26"/>
    </row>
    <row r="106" spans="1:16" s="15" customFormat="1" ht="25.5" x14ac:dyDescent="0.35">
      <c r="A106" s="212"/>
      <c r="B106" s="212"/>
      <c r="C106" s="212"/>
      <c r="D106" s="212"/>
      <c r="E106" s="212"/>
      <c r="F106" s="212"/>
      <c r="G106" s="212"/>
      <c r="H106" s="212"/>
      <c r="I106" s="212"/>
      <c r="J106" s="212"/>
      <c r="K106" s="212"/>
      <c r="L106" s="212"/>
      <c r="P106" s="27"/>
    </row>
    <row r="107" spans="1:16" s="15" customFormat="1" ht="25.5" x14ac:dyDescent="0.35">
      <c r="A107" s="83"/>
      <c r="B107" s="83"/>
      <c r="C107" s="83"/>
      <c r="D107" s="83"/>
      <c r="E107" s="83"/>
      <c r="F107" s="84"/>
      <c r="G107" s="84"/>
      <c r="H107" s="84"/>
      <c r="I107" s="84"/>
      <c r="J107" s="84"/>
      <c r="K107" s="84"/>
      <c r="L107" s="84"/>
      <c r="P107" s="27"/>
    </row>
    <row r="108" spans="1:16" s="7" customFormat="1" x14ac:dyDescent="0.2">
      <c r="F108" s="85"/>
      <c r="G108" s="85"/>
      <c r="H108" s="85"/>
      <c r="I108" s="85"/>
      <c r="J108" s="85"/>
      <c r="K108" s="85"/>
      <c r="L108" s="85"/>
      <c r="P108" s="26"/>
    </row>
    <row r="109" spans="1:16" s="7" customFormat="1" x14ac:dyDescent="0.2">
      <c r="F109" s="85"/>
      <c r="G109" s="85"/>
      <c r="H109" s="85"/>
      <c r="I109" s="85"/>
      <c r="J109" s="85"/>
      <c r="K109" s="85"/>
      <c r="L109" s="85"/>
      <c r="P109" s="26"/>
    </row>
    <row r="110" spans="1:16" s="7" customFormat="1" x14ac:dyDescent="0.2">
      <c r="F110" s="52"/>
      <c r="G110" s="52"/>
      <c r="H110" s="77"/>
      <c r="I110" s="77"/>
      <c r="J110" s="77"/>
      <c r="K110" s="77"/>
      <c r="L110" s="77"/>
      <c r="P110" s="26"/>
    </row>
    <row r="111" spans="1:16" s="7" customFormat="1" x14ac:dyDescent="0.2">
      <c r="F111" s="86"/>
      <c r="G111" s="86"/>
      <c r="H111" s="87"/>
      <c r="I111" s="87"/>
      <c r="J111" s="87"/>
      <c r="K111" s="87"/>
      <c r="L111" s="87"/>
      <c r="P111" s="26"/>
    </row>
    <row r="112" spans="1:16" s="7" customFormat="1" ht="7.5" customHeight="1" x14ac:dyDescent="0.2">
      <c r="F112" s="85"/>
      <c r="G112" s="85"/>
      <c r="H112" s="85"/>
      <c r="I112" s="85"/>
      <c r="J112" s="85"/>
      <c r="K112" s="85"/>
      <c r="L112" s="85"/>
      <c r="P112" s="26"/>
    </row>
    <row r="113" spans="5:16" s="7" customFormat="1" x14ac:dyDescent="0.2">
      <c r="E113" s="88"/>
      <c r="F113" s="85"/>
      <c r="G113" s="85"/>
      <c r="H113" s="71"/>
      <c r="I113" s="71"/>
      <c r="J113" s="71"/>
      <c r="K113" s="71"/>
      <c r="L113" s="71"/>
      <c r="P113" s="26"/>
    </row>
    <row r="114" spans="5:16" s="7" customFormat="1" x14ac:dyDescent="0.2">
      <c r="E114" s="26"/>
      <c r="H114" s="55"/>
      <c r="I114" s="55"/>
      <c r="J114" s="55"/>
      <c r="K114" s="55"/>
      <c r="L114" s="55"/>
      <c r="P114" s="26"/>
    </row>
    <row r="115" spans="5:16" s="7" customFormat="1" ht="7.5" customHeight="1" x14ac:dyDescent="0.2">
      <c r="E115" s="26"/>
      <c r="H115" s="55"/>
      <c r="I115" s="55"/>
      <c r="J115" s="55"/>
      <c r="K115" s="55"/>
      <c r="L115" s="55"/>
      <c r="P115" s="26"/>
    </row>
    <row r="116" spans="5:16" s="7" customFormat="1" x14ac:dyDescent="0.2">
      <c r="E116" s="26"/>
      <c r="H116" s="55"/>
      <c r="I116" s="55"/>
      <c r="J116" s="55"/>
      <c r="K116" s="55"/>
      <c r="L116" s="55"/>
      <c r="P116" s="26"/>
    </row>
    <row r="117" spans="5:16" s="7" customFormat="1" x14ac:dyDescent="0.2">
      <c r="E117" s="26"/>
      <c r="H117" s="55"/>
      <c r="I117" s="55"/>
      <c r="J117" s="55"/>
      <c r="K117" s="55"/>
      <c r="L117" s="55"/>
      <c r="P117" s="26"/>
    </row>
    <row r="118" spans="5:16" s="7" customFormat="1" x14ac:dyDescent="0.2">
      <c r="E118" s="26"/>
      <c r="H118" s="55"/>
      <c r="I118" s="55"/>
      <c r="J118" s="55"/>
      <c r="K118" s="55"/>
      <c r="L118" s="55"/>
      <c r="P118" s="26"/>
    </row>
    <row r="119" spans="5:16" s="7" customFormat="1" ht="8.25" customHeight="1" x14ac:dyDescent="0.2">
      <c r="E119" s="26"/>
      <c r="H119" s="55"/>
      <c r="I119" s="55"/>
      <c r="J119" s="55"/>
      <c r="K119" s="55"/>
      <c r="L119" s="55"/>
      <c r="P119" s="26"/>
    </row>
    <row r="120" spans="5:16" s="7" customFormat="1" x14ac:dyDescent="0.2">
      <c r="E120" s="26"/>
      <c r="H120" s="55"/>
      <c r="I120" s="55"/>
      <c r="J120" s="55"/>
      <c r="K120" s="55"/>
      <c r="L120" s="55"/>
      <c r="P120" s="26"/>
    </row>
    <row r="121" spans="5:16" s="7" customFormat="1" x14ac:dyDescent="0.2">
      <c r="E121" s="26"/>
      <c r="H121" s="55"/>
      <c r="I121" s="55"/>
      <c r="J121" s="55"/>
      <c r="K121" s="55"/>
      <c r="L121" s="55"/>
      <c r="P121" s="26"/>
    </row>
    <row r="122" spans="5:16" s="7" customFormat="1" x14ac:dyDescent="0.2">
      <c r="E122" s="26"/>
      <c r="H122" s="55"/>
      <c r="I122" s="55"/>
      <c r="J122" s="55"/>
      <c r="K122" s="55"/>
      <c r="L122" s="55"/>
      <c r="P122" s="26"/>
    </row>
    <row r="123" spans="5:16" s="7" customFormat="1" x14ac:dyDescent="0.2">
      <c r="E123" s="26"/>
      <c r="H123" s="55"/>
      <c r="I123" s="55"/>
      <c r="J123" s="55"/>
      <c r="K123" s="55"/>
      <c r="L123" s="55"/>
      <c r="P123" s="26"/>
    </row>
    <row r="124" spans="5:16" s="7" customFormat="1" x14ac:dyDescent="0.2">
      <c r="E124" s="26"/>
      <c r="H124" s="26"/>
      <c r="I124" s="26"/>
      <c r="J124" s="26"/>
      <c r="K124" s="26"/>
      <c r="L124" s="26"/>
      <c r="P124" s="26"/>
    </row>
    <row r="125" spans="5:16" s="7" customFormat="1" ht="6.75" customHeight="1" x14ac:dyDescent="0.2">
      <c r="E125" s="26"/>
      <c r="H125" s="55"/>
      <c r="I125" s="55"/>
      <c r="J125" s="55"/>
      <c r="K125" s="55"/>
      <c r="L125" s="55"/>
      <c r="P125" s="26"/>
    </row>
    <row r="126" spans="5:16" s="7" customFormat="1" x14ac:dyDescent="0.2">
      <c r="E126" s="26"/>
      <c r="H126" s="26"/>
      <c r="I126" s="26"/>
      <c r="J126" s="26"/>
      <c r="K126" s="26"/>
      <c r="L126" s="26"/>
      <c r="P126" s="26"/>
    </row>
    <row r="127" spans="5:16" s="7" customFormat="1" x14ac:dyDescent="0.2">
      <c r="E127" s="26"/>
      <c r="H127" s="26"/>
      <c r="I127" s="26"/>
      <c r="J127" s="26"/>
      <c r="K127" s="26"/>
      <c r="L127" s="26"/>
      <c r="P127" s="26"/>
    </row>
    <row r="128" spans="5:16" s="7" customFormat="1" ht="6.75" customHeight="1" x14ac:dyDescent="0.2">
      <c r="E128" s="26"/>
      <c r="H128" s="55"/>
      <c r="I128" s="55"/>
      <c r="J128" s="55"/>
      <c r="K128" s="55"/>
      <c r="L128" s="55"/>
      <c r="P128" s="26"/>
    </row>
    <row r="129" spans="5:16" s="7" customFormat="1" x14ac:dyDescent="0.2">
      <c r="E129" s="26"/>
      <c r="H129" s="55"/>
      <c r="I129" s="55"/>
      <c r="J129" s="55"/>
      <c r="K129" s="55"/>
      <c r="L129" s="55"/>
      <c r="P129" s="26"/>
    </row>
    <row r="130" spans="5:16" s="7" customFormat="1" x14ac:dyDescent="0.2">
      <c r="E130" s="26"/>
      <c r="H130" s="55"/>
      <c r="I130" s="55"/>
      <c r="J130" s="55"/>
      <c r="K130" s="55"/>
      <c r="L130" s="55"/>
      <c r="P130" s="26"/>
    </row>
    <row r="131" spans="5:16" s="7" customFormat="1" x14ac:dyDescent="0.2">
      <c r="E131" s="26"/>
      <c r="H131" s="26"/>
      <c r="I131" s="26"/>
      <c r="J131" s="26"/>
      <c r="K131" s="26"/>
      <c r="L131" s="26"/>
      <c r="P131" s="26"/>
    </row>
    <row r="132" spans="5:16" s="7" customFormat="1" x14ac:dyDescent="0.2">
      <c r="E132" s="26"/>
      <c r="H132" s="55"/>
      <c r="I132" s="55"/>
      <c r="J132" s="55"/>
      <c r="K132" s="55"/>
      <c r="L132" s="55"/>
      <c r="P132" s="26"/>
    </row>
    <row r="133" spans="5:16" s="7" customFormat="1" ht="6.75" customHeight="1" x14ac:dyDescent="0.2">
      <c r="E133" s="26"/>
      <c r="H133" s="56"/>
      <c r="I133" s="56"/>
      <c r="J133" s="56"/>
      <c r="K133" s="56"/>
      <c r="L133" s="56"/>
      <c r="P133" s="26"/>
    </row>
    <row r="134" spans="5:16" s="7" customFormat="1" x14ac:dyDescent="0.2">
      <c r="E134" s="26"/>
      <c r="H134" s="50"/>
      <c r="I134" s="50"/>
      <c r="J134" s="50"/>
      <c r="K134" s="50"/>
      <c r="L134" s="50"/>
      <c r="P134" s="26"/>
    </row>
    <row r="135" spans="5:16" s="7" customFormat="1" x14ac:dyDescent="0.2">
      <c r="E135" s="26"/>
      <c r="H135" s="52"/>
      <c r="I135" s="52"/>
      <c r="J135" s="52"/>
      <c r="K135" s="52"/>
      <c r="L135" s="52"/>
      <c r="P135" s="26"/>
    </row>
    <row r="136" spans="5:16" s="7" customFormat="1" x14ac:dyDescent="0.2">
      <c r="E136" s="26"/>
      <c r="F136" s="77"/>
      <c r="G136" s="77"/>
      <c r="H136" s="77"/>
      <c r="I136" s="77"/>
      <c r="J136" s="77"/>
      <c r="K136" s="77"/>
      <c r="L136" s="77"/>
      <c r="P136" s="26"/>
    </row>
    <row r="137" spans="5:16" s="7" customFormat="1" ht="15.75" customHeight="1" x14ac:dyDescent="0.2">
      <c r="E137" s="26"/>
      <c r="F137" s="65"/>
      <c r="G137" s="65"/>
      <c r="H137" s="65"/>
      <c r="I137" s="65"/>
      <c r="J137" s="65"/>
      <c r="K137" s="65"/>
      <c r="L137" s="65"/>
      <c r="P137" s="26"/>
    </row>
    <row r="138" spans="5:16" s="7" customFormat="1" ht="15.75" customHeight="1" x14ac:dyDescent="0.2">
      <c r="E138" s="26"/>
      <c r="P138" s="26"/>
    </row>
    <row r="139" spans="5:16" s="7" customFormat="1" ht="15.75" customHeight="1" x14ac:dyDescent="0.2">
      <c r="F139" s="40"/>
      <c r="G139" s="40"/>
      <c r="H139" s="40"/>
      <c r="I139" s="40"/>
      <c r="J139" s="40"/>
      <c r="K139" s="40"/>
      <c r="L139" s="40"/>
      <c r="P139" s="26"/>
    </row>
    <row r="140" spans="5:16" s="7" customFormat="1" ht="15.75" customHeight="1" x14ac:dyDescent="0.2">
      <c r="F140" s="40"/>
      <c r="G140" s="40"/>
      <c r="H140" s="40"/>
      <c r="I140" s="40"/>
      <c r="J140" s="40"/>
      <c r="K140" s="40"/>
      <c r="L140" s="40"/>
      <c r="P140" s="26"/>
    </row>
    <row r="141" spans="5:16" s="7" customFormat="1" ht="15.75" customHeight="1" x14ac:dyDescent="0.2">
      <c r="F141" s="40"/>
      <c r="G141" s="40"/>
      <c r="H141" s="40"/>
      <c r="I141" s="40"/>
      <c r="J141" s="40"/>
      <c r="K141" s="40"/>
      <c r="L141" s="40"/>
      <c r="P141" s="26"/>
    </row>
    <row r="142" spans="5:16" s="7" customFormat="1" ht="6" customHeight="1" x14ac:dyDescent="0.2">
      <c r="F142" s="72"/>
      <c r="G142" s="72"/>
      <c r="H142" s="72"/>
      <c r="I142" s="72"/>
      <c r="J142" s="72"/>
      <c r="K142" s="72"/>
      <c r="L142" s="72"/>
      <c r="P142" s="26"/>
    </row>
    <row r="143" spans="5:16" s="7" customFormat="1" ht="15.75" customHeight="1" x14ac:dyDescent="0.2">
      <c r="F143" s="69"/>
      <c r="G143" s="69"/>
      <c r="H143" s="69"/>
      <c r="I143" s="69"/>
      <c r="J143" s="69"/>
      <c r="K143" s="69"/>
      <c r="L143" s="69"/>
      <c r="P143" s="26"/>
    </row>
    <row r="144" spans="5:16" s="7" customFormat="1" ht="15.75" customHeight="1" x14ac:dyDescent="0.2">
      <c r="F144" s="40"/>
      <c r="G144" s="40"/>
      <c r="H144" s="40"/>
      <c r="I144" s="40"/>
      <c r="J144" s="40"/>
      <c r="K144" s="40"/>
      <c r="L144" s="40"/>
      <c r="P144" s="26"/>
    </row>
    <row r="145" spans="5:16" s="7" customFormat="1" ht="6" customHeight="1" x14ac:dyDescent="0.2">
      <c r="F145" s="72"/>
      <c r="G145" s="72"/>
      <c r="H145" s="72"/>
      <c r="I145" s="72"/>
      <c r="J145" s="72"/>
      <c r="K145" s="72"/>
      <c r="L145" s="72"/>
      <c r="P145" s="26"/>
    </row>
    <row r="146" spans="5:16" s="7" customFormat="1" ht="15.75" customHeight="1" x14ac:dyDescent="0.2">
      <c r="F146" s="69"/>
      <c r="G146" s="69"/>
      <c r="H146" s="69"/>
      <c r="I146" s="69"/>
      <c r="J146" s="69"/>
      <c r="K146" s="69"/>
      <c r="L146" s="69"/>
      <c r="P146" s="26"/>
    </row>
    <row r="147" spans="5:16" s="7" customFormat="1" ht="15.75" customHeight="1" x14ac:dyDescent="0.2">
      <c r="F147" s="40"/>
      <c r="G147" s="40"/>
      <c r="H147" s="40"/>
      <c r="I147" s="40"/>
      <c r="J147" s="40"/>
      <c r="K147" s="40"/>
      <c r="L147" s="40"/>
      <c r="P147" s="26"/>
    </row>
    <row r="148" spans="5:16" s="7" customFormat="1" ht="6.75" customHeight="1" x14ac:dyDescent="0.2">
      <c r="E148" s="26"/>
      <c r="P148" s="26"/>
    </row>
    <row r="149" spans="5:16" s="7" customFormat="1" x14ac:dyDescent="0.2">
      <c r="P149" s="26"/>
    </row>
    <row r="150" spans="5:16" s="7" customFormat="1" x14ac:dyDescent="0.2">
      <c r="F150" s="89"/>
      <c r="G150" s="40"/>
      <c r="H150" s="40"/>
      <c r="I150" s="40"/>
      <c r="J150" s="40"/>
      <c r="K150" s="40"/>
      <c r="L150" s="40"/>
      <c r="P150" s="26"/>
    </row>
    <row r="151" spans="5:16" s="7" customFormat="1" x14ac:dyDescent="0.2">
      <c r="F151" s="89"/>
      <c r="G151" s="40"/>
      <c r="H151" s="40"/>
      <c r="I151" s="40"/>
      <c r="J151" s="40"/>
      <c r="K151" s="40"/>
      <c r="L151" s="40"/>
      <c r="P151" s="26"/>
    </row>
    <row r="152" spans="5:16" s="7" customFormat="1" x14ac:dyDescent="0.2">
      <c r="F152" s="89"/>
      <c r="G152" s="40"/>
      <c r="H152" s="40"/>
      <c r="I152" s="40"/>
      <c r="J152" s="40"/>
      <c r="K152" s="40"/>
      <c r="L152" s="40"/>
      <c r="P152" s="26"/>
    </row>
    <row r="153" spans="5:16" s="7" customFormat="1" x14ac:dyDescent="0.2">
      <c r="F153" s="89"/>
      <c r="G153" s="40"/>
      <c r="H153" s="40"/>
      <c r="I153" s="40"/>
      <c r="J153" s="40"/>
      <c r="K153" s="40"/>
      <c r="L153" s="40"/>
      <c r="P153" s="26"/>
    </row>
    <row r="154" spans="5:16" s="7" customFormat="1" ht="6.75" customHeight="1" x14ac:dyDescent="0.2">
      <c r="P154" s="26"/>
    </row>
    <row r="155" spans="5:16" s="7" customFormat="1" x14ac:dyDescent="0.2">
      <c r="P155" s="26"/>
    </row>
    <row r="156" spans="5:16" s="7" customFormat="1" x14ac:dyDescent="0.2">
      <c r="F156" s="40"/>
      <c r="G156" s="40"/>
      <c r="H156" s="40"/>
      <c r="I156" s="40"/>
      <c r="J156" s="40"/>
      <c r="K156" s="40"/>
      <c r="L156" s="40"/>
      <c r="P156" s="26"/>
    </row>
    <row r="157" spans="5:16" s="7" customFormat="1" x14ac:dyDescent="0.2">
      <c r="F157" s="40"/>
      <c r="G157" s="40"/>
      <c r="H157" s="40"/>
      <c r="I157" s="40"/>
      <c r="J157" s="40"/>
      <c r="K157" s="40"/>
      <c r="L157" s="40"/>
      <c r="P157" s="26"/>
    </row>
    <row r="158" spans="5:16" s="7" customFormat="1" x14ac:dyDescent="0.2">
      <c r="F158" s="40"/>
      <c r="G158" s="40"/>
      <c r="H158" s="40"/>
      <c r="I158" s="40"/>
      <c r="J158" s="40"/>
      <c r="K158" s="40"/>
      <c r="L158" s="40"/>
      <c r="P158" s="26"/>
    </row>
    <row r="159" spans="5:16" s="7" customFormat="1" ht="6.75" customHeight="1" x14ac:dyDescent="0.2">
      <c r="P159" s="26"/>
    </row>
    <row r="160" spans="5:16" s="7" customFormat="1" x14ac:dyDescent="0.2">
      <c r="P160" s="26"/>
    </row>
    <row r="161" spans="1:16" s="7" customFormat="1" x14ac:dyDescent="0.2">
      <c r="F161" s="90"/>
      <c r="G161" s="90"/>
      <c r="H161" s="90"/>
      <c r="I161" s="90"/>
      <c r="J161" s="90"/>
      <c r="K161" s="90"/>
      <c r="L161" s="90"/>
      <c r="P161" s="26"/>
    </row>
    <row r="162" spans="1:16" s="7" customFormat="1" x14ac:dyDescent="0.2">
      <c r="F162" s="90"/>
      <c r="G162" s="90"/>
      <c r="H162" s="90"/>
      <c r="I162" s="90"/>
      <c r="J162" s="90"/>
      <c r="K162" s="90"/>
      <c r="L162" s="90"/>
      <c r="P162" s="26"/>
    </row>
    <row r="163" spans="1:16" s="7" customFormat="1" x14ac:dyDescent="0.2">
      <c r="F163" s="72"/>
      <c r="G163" s="72"/>
      <c r="H163" s="72"/>
      <c r="I163" s="72"/>
      <c r="J163" s="72"/>
      <c r="K163" s="72"/>
      <c r="L163" s="72"/>
      <c r="P163" s="26"/>
    </row>
    <row r="164" spans="1:16" s="7" customFormat="1" x14ac:dyDescent="0.2">
      <c r="F164" s="69"/>
      <c r="G164" s="69"/>
      <c r="H164" s="69"/>
      <c r="I164" s="69"/>
      <c r="J164" s="69"/>
      <c r="K164" s="69"/>
      <c r="L164" s="69"/>
      <c r="P164" s="26"/>
    </row>
    <row r="165" spans="1:16" s="7" customFormat="1" x14ac:dyDescent="0.2">
      <c r="F165" s="69"/>
      <c r="G165" s="69"/>
      <c r="H165" s="69"/>
      <c r="I165" s="69"/>
      <c r="J165" s="69"/>
      <c r="K165" s="69"/>
      <c r="L165" s="69"/>
      <c r="P165" s="26"/>
    </row>
    <row r="166" spans="1:16" s="7" customFormat="1" x14ac:dyDescent="0.2">
      <c r="F166" s="69"/>
      <c r="G166" s="69"/>
      <c r="H166" s="69"/>
      <c r="I166" s="69"/>
      <c r="J166" s="69"/>
      <c r="K166" s="69"/>
      <c r="L166" s="26"/>
      <c r="P166" s="26"/>
    </row>
    <row r="167" spans="1:16" s="7" customFormat="1" x14ac:dyDescent="0.2">
      <c r="A167" s="7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P167" s="26"/>
    </row>
    <row r="168" spans="1:16" s="7" customFormat="1" x14ac:dyDescent="0.2">
      <c r="A168" s="7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P168" s="26"/>
    </row>
    <row r="169" spans="1:16" s="7" customFormat="1" x14ac:dyDescent="0.2">
      <c r="A169" s="74"/>
      <c r="B169" s="74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P169" s="26"/>
    </row>
    <row r="170" spans="1:16" s="15" customFormat="1" ht="25.5" x14ac:dyDescent="0.35">
      <c r="A170" s="83"/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P170" s="27"/>
    </row>
    <row r="171" spans="1:16" s="15" customFormat="1" ht="25.5" x14ac:dyDescent="0.35">
      <c r="A171" s="83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P171" s="27"/>
    </row>
    <row r="172" spans="1:16" s="7" customFormat="1" x14ac:dyDescent="0.2">
      <c r="P172" s="26"/>
    </row>
    <row r="173" spans="1:16" s="7" customFormat="1" x14ac:dyDescent="0.2">
      <c r="P173" s="26"/>
    </row>
    <row r="174" spans="1:16" s="7" customFormat="1" x14ac:dyDescent="0.2">
      <c r="H174" s="65"/>
      <c r="I174" s="65"/>
      <c r="J174" s="65"/>
      <c r="K174" s="65"/>
      <c r="L174" s="65"/>
      <c r="P174" s="26"/>
    </row>
    <row r="175" spans="1:16" s="7" customFormat="1" ht="6.75" customHeight="1" x14ac:dyDescent="0.2">
      <c r="P175" s="26"/>
    </row>
    <row r="176" spans="1:16" s="7" customFormat="1" x14ac:dyDescent="0.2">
      <c r="H176" s="50"/>
      <c r="I176" s="50"/>
      <c r="J176" s="50"/>
      <c r="K176" s="50"/>
      <c r="L176" s="50"/>
      <c r="P176" s="26"/>
    </row>
    <row r="177" spans="8:16" s="7" customFormat="1" x14ac:dyDescent="0.2">
      <c r="H177" s="26"/>
      <c r="I177" s="26"/>
      <c r="J177" s="26"/>
      <c r="K177" s="26"/>
      <c r="L177" s="26"/>
      <c r="P177" s="26"/>
    </row>
    <row r="178" spans="8:16" s="7" customFormat="1" x14ac:dyDescent="0.2">
      <c r="H178" s="50"/>
      <c r="I178" s="50"/>
      <c r="J178" s="50"/>
      <c r="K178" s="50"/>
      <c r="L178" s="50"/>
      <c r="P178" s="26"/>
    </row>
    <row r="179" spans="8:16" s="7" customFormat="1" ht="8.65" customHeight="1" x14ac:dyDescent="0.2">
      <c r="H179" s="52"/>
      <c r="I179" s="52"/>
      <c r="J179" s="52"/>
      <c r="K179" s="52"/>
      <c r="L179" s="52"/>
      <c r="P179" s="26"/>
    </row>
    <row r="180" spans="8:16" s="7" customFormat="1" x14ac:dyDescent="0.2">
      <c r="H180" s="26"/>
      <c r="I180" s="26"/>
      <c r="J180" s="26"/>
      <c r="K180" s="26"/>
      <c r="L180" s="26"/>
      <c r="P180" s="26"/>
    </row>
    <row r="181" spans="8:16" s="7" customFormat="1" x14ac:dyDescent="0.2">
      <c r="H181" s="26"/>
      <c r="I181" s="26"/>
      <c r="J181" s="26"/>
      <c r="K181" s="26"/>
      <c r="L181" s="26"/>
      <c r="P181" s="26"/>
    </row>
    <row r="182" spans="8:16" s="7" customFormat="1" x14ac:dyDescent="0.2">
      <c r="H182" s="26"/>
      <c r="I182" s="26"/>
      <c r="J182" s="26"/>
      <c r="K182" s="26"/>
      <c r="L182" s="26"/>
      <c r="P182" s="26"/>
    </row>
    <row r="183" spans="8:16" s="7" customFormat="1" x14ac:dyDescent="0.2">
      <c r="H183" s="26"/>
      <c r="I183" s="26"/>
      <c r="J183" s="26"/>
      <c r="K183" s="26"/>
      <c r="L183" s="26"/>
      <c r="P183" s="26"/>
    </row>
    <row r="184" spans="8:16" s="7" customFormat="1" x14ac:dyDescent="0.2">
      <c r="H184" s="40"/>
      <c r="I184" s="40"/>
      <c r="J184" s="40"/>
      <c r="K184" s="40"/>
      <c r="L184" s="40"/>
      <c r="P184" s="26"/>
    </row>
    <row r="185" spans="8:16" s="7" customFormat="1" ht="9" customHeight="1" x14ac:dyDescent="0.2">
      <c r="H185" s="91"/>
      <c r="I185" s="91"/>
      <c r="J185" s="91"/>
      <c r="K185" s="91"/>
      <c r="L185" s="91"/>
      <c r="P185" s="26"/>
    </row>
    <row r="186" spans="8:16" s="7" customFormat="1" x14ac:dyDescent="0.2">
      <c r="H186" s="26"/>
      <c r="I186" s="26"/>
      <c r="J186" s="26"/>
      <c r="K186" s="26"/>
      <c r="L186" s="26"/>
      <c r="P186" s="26"/>
    </row>
    <row r="187" spans="8:16" s="7" customFormat="1" ht="9" customHeight="1" x14ac:dyDescent="0.2">
      <c r="H187" s="26"/>
      <c r="I187" s="26"/>
      <c r="J187" s="26"/>
      <c r="K187" s="26"/>
      <c r="L187" s="26"/>
      <c r="P187" s="26"/>
    </row>
    <row r="188" spans="8:16" s="7" customFormat="1" x14ac:dyDescent="0.2">
      <c r="H188" s="26"/>
      <c r="I188" s="26"/>
      <c r="J188" s="26"/>
      <c r="K188" s="26"/>
      <c r="L188" s="26"/>
      <c r="P188" s="26"/>
    </row>
    <row r="189" spans="8:16" s="7" customFormat="1" ht="9" customHeight="1" x14ac:dyDescent="0.2">
      <c r="H189" s="26"/>
      <c r="I189" s="26"/>
      <c r="J189" s="26"/>
      <c r="K189" s="26"/>
      <c r="L189" s="26"/>
      <c r="P189" s="26"/>
    </row>
    <row r="190" spans="8:16" s="7" customFormat="1" x14ac:dyDescent="0.2">
      <c r="H190" s="26"/>
      <c r="I190" s="26"/>
      <c r="J190" s="26"/>
      <c r="K190" s="26"/>
      <c r="L190" s="26"/>
      <c r="P190" s="26"/>
    </row>
    <row r="191" spans="8:16" s="7" customFormat="1" ht="9" customHeight="1" x14ac:dyDescent="0.2">
      <c r="H191" s="26"/>
      <c r="I191" s="26"/>
      <c r="J191" s="26"/>
      <c r="K191" s="26"/>
      <c r="L191" s="26"/>
      <c r="P191" s="26"/>
    </row>
    <row r="192" spans="8:16" s="7" customFormat="1" x14ac:dyDescent="0.2">
      <c r="H192" s="26"/>
      <c r="I192" s="26"/>
      <c r="J192" s="26"/>
      <c r="K192" s="26"/>
      <c r="L192" s="26"/>
      <c r="P192" s="26"/>
    </row>
    <row r="193" spans="6:16" s="7" customFormat="1" x14ac:dyDescent="0.2">
      <c r="F193" s="26"/>
      <c r="H193" s="26"/>
      <c r="I193" s="26"/>
      <c r="J193" s="26"/>
      <c r="K193" s="26"/>
      <c r="L193" s="26"/>
      <c r="P193" s="26"/>
    </row>
    <row r="194" spans="6:16" s="7" customFormat="1" x14ac:dyDescent="0.2">
      <c r="F194" s="26"/>
      <c r="H194" s="26"/>
      <c r="I194" s="26"/>
      <c r="J194" s="26"/>
      <c r="K194" s="26"/>
      <c r="L194" s="26"/>
      <c r="P194" s="26"/>
    </row>
    <row r="195" spans="6:16" s="7" customFormat="1" x14ac:dyDescent="0.2">
      <c r="F195" s="26"/>
      <c r="H195" s="26"/>
      <c r="I195" s="26"/>
      <c r="J195" s="26"/>
      <c r="K195" s="26"/>
      <c r="L195" s="26"/>
      <c r="P195" s="26"/>
    </row>
    <row r="196" spans="6:16" s="7" customFormat="1" ht="9" customHeight="1" x14ac:dyDescent="0.2">
      <c r="F196" s="26"/>
      <c r="H196" s="26"/>
      <c r="I196" s="26"/>
      <c r="J196" s="26"/>
      <c r="K196" s="26"/>
      <c r="L196" s="26"/>
      <c r="P196" s="26"/>
    </row>
    <row r="197" spans="6:16" s="7" customFormat="1" x14ac:dyDescent="0.2">
      <c r="F197" s="26"/>
      <c r="H197" s="26"/>
      <c r="I197" s="26"/>
      <c r="J197" s="26"/>
      <c r="K197" s="26"/>
      <c r="L197" s="26"/>
      <c r="P197" s="26"/>
    </row>
    <row r="198" spans="6:16" s="7" customFormat="1" x14ac:dyDescent="0.2">
      <c r="F198" s="26"/>
      <c r="H198" s="26"/>
      <c r="I198" s="26"/>
      <c r="J198" s="26"/>
      <c r="K198" s="26"/>
      <c r="L198" s="26"/>
      <c r="P198" s="26"/>
    </row>
    <row r="199" spans="6:16" s="7" customFormat="1" x14ac:dyDescent="0.2">
      <c r="F199" s="26"/>
      <c r="H199" s="26"/>
      <c r="I199" s="26"/>
      <c r="J199" s="26"/>
      <c r="K199" s="26"/>
      <c r="L199" s="26"/>
      <c r="P199" s="26"/>
    </row>
    <row r="200" spans="6:16" s="7" customFormat="1" x14ac:dyDescent="0.2">
      <c r="F200" s="26"/>
      <c r="H200" s="26"/>
      <c r="I200" s="26"/>
      <c r="J200" s="26"/>
      <c r="K200" s="26"/>
      <c r="L200" s="26"/>
      <c r="P200" s="26"/>
    </row>
    <row r="201" spans="6:16" s="7" customFormat="1" x14ac:dyDescent="0.2">
      <c r="H201" s="26"/>
      <c r="I201" s="26"/>
      <c r="J201" s="26"/>
      <c r="K201" s="26"/>
      <c r="L201" s="26"/>
      <c r="P201" s="26"/>
    </row>
    <row r="202" spans="6:16" s="7" customFormat="1" x14ac:dyDescent="0.2">
      <c r="H202" s="55"/>
      <c r="I202" s="55"/>
      <c r="J202" s="55"/>
      <c r="K202" s="55"/>
      <c r="L202" s="55"/>
      <c r="P202" s="26"/>
    </row>
    <row r="203" spans="6:16" s="7" customFormat="1" x14ac:dyDescent="0.2">
      <c r="H203" s="55"/>
      <c r="I203" s="55"/>
      <c r="J203" s="55"/>
      <c r="K203" s="55"/>
      <c r="L203" s="55"/>
      <c r="P203" s="26"/>
    </row>
    <row r="204" spans="6:16" s="7" customFormat="1" ht="7.5" customHeight="1" x14ac:dyDescent="0.2">
      <c r="H204" s="55"/>
      <c r="I204" s="55"/>
      <c r="J204" s="55"/>
      <c r="K204" s="55"/>
      <c r="L204" s="55"/>
      <c r="P204" s="26"/>
    </row>
    <row r="205" spans="6:16" s="7" customFormat="1" x14ac:dyDescent="0.2">
      <c r="H205" s="55"/>
      <c r="I205" s="55"/>
      <c r="J205" s="55"/>
      <c r="K205" s="55"/>
      <c r="L205" s="55"/>
      <c r="M205" s="92"/>
      <c r="P205" s="26"/>
    </row>
    <row r="206" spans="6:16" s="7" customFormat="1" ht="9" customHeight="1" x14ac:dyDescent="0.2">
      <c r="H206" s="55"/>
      <c r="I206" s="55"/>
      <c r="J206" s="55"/>
      <c r="K206" s="55"/>
      <c r="L206" s="55"/>
      <c r="P206" s="26"/>
    </row>
    <row r="207" spans="6:16" s="7" customFormat="1" x14ac:dyDescent="0.2">
      <c r="H207" s="55"/>
      <c r="I207" s="55"/>
      <c r="J207" s="55"/>
      <c r="K207" s="55"/>
      <c r="L207" s="55"/>
      <c r="M207" s="93"/>
      <c r="P207" s="26"/>
    </row>
    <row r="208" spans="6:16" s="7" customFormat="1" ht="7.5" customHeight="1" x14ac:dyDescent="0.2">
      <c r="H208" s="56"/>
      <c r="I208" s="56"/>
      <c r="J208" s="56"/>
      <c r="K208" s="56"/>
      <c r="L208" s="56"/>
      <c r="P208" s="26"/>
    </row>
    <row r="209" spans="6:16" s="7" customFormat="1" x14ac:dyDescent="0.2">
      <c r="H209" s="50"/>
      <c r="I209" s="50"/>
      <c r="J209" s="50"/>
      <c r="K209" s="50"/>
      <c r="L209" s="50"/>
      <c r="P209" s="26"/>
    </row>
    <row r="210" spans="6:16" s="7" customFormat="1" x14ac:dyDescent="0.2">
      <c r="P210" s="26"/>
    </row>
    <row r="211" spans="6:16" s="7" customFormat="1" x14ac:dyDescent="0.2">
      <c r="P211" s="26"/>
    </row>
    <row r="212" spans="6:16" s="7" customFormat="1" x14ac:dyDescent="0.2">
      <c r="F212" s="94"/>
      <c r="G212" s="95"/>
      <c r="L212" s="95"/>
      <c r="P212" s="26"/>
    </row>
    <row r="213" spans="6:16" s="7" customFormat="1" ht="6" customHeight="1" x14ac:dyDescent="0.2">
      <c r="F213" s="94"/>
      <c r="P213" s="26"/>
    </row>
    <row r="214" spans="6:16" s="7" customFormat="1" x14ac:dyDescent="0.2">
      <c r="G214" s="50"/>
      <c r="P214" s="26"/>
    </row>
    <row r="215" spans="6:16" s="7" customFormat="1" ht="6" customHeight="1" x14ac:dyDescent="0.2">
      <c r="G215" s="50"/>
      <c r="P215" s="26"/>
    </row>
    <row r="216" spans="6:16" s="7" customFormat="1" ht="13.9" customHeight="1" x14ac:dyDescent="0.2">
      <c r="G216" s="50"/>
      <c r="P216" s="26"/>
    </row>
    <row r="217" spans="6:16" s="7" customFormat="1" x14ac:dyDescent="0.2">
      <c r="G217" s="71"/>
      <c r="J217" s="75"/>
      <c r="P217" s="26"/>
    </row>
    <row r="218" spans="6:16" s="7" customFormat="1" x14ac:dyDescent="0.2">
      <c r="G218" s="50"/>
      <c r="P218" s="26"/>
    </row>
    <row r="219" spans="6:16" s="7" customFormat="1" x14ac:dyDescent="0.2">
      <c r="G219" s="26"/>
      <c r="J219" s="75"/>
      <c r="L219" s="56"/>
      <c r="P219" s="26"/>
    </row>
    <row r="220" spans="6:16" s="7" customFormat="1" x14ac:dyDescent="0.2">
      <c r="G220" s="26"/>
      <c r="L220" s="56"/>
      <c r="P220" s="26"/>
    </row>
    <row r="221" spans="6:16" s="7" customFormat="1" x14ac:dyDescent="0.2">
      <c r="G221" s="50"/>
      <c r="L221" s="56"/>
      <c r="P221" s="26"/>
    </row>
    <row r="222" spans="6:16" s="7" customFormat="1" x14ac:dyDescent="0.2">
      <c r="G222" s="52"/>
      <c r="L222" s="56"/>
      <c r="P222" s="26"/>
    </row>
    <row r="223" spans="6:16" s="7" customFormat="1" x14ac:dyDescent="0.2">
      <c r="G223" s="56"/>
      <c r="L223" s="56"/>
      <c r="P223" s="26"/>
    </row>
    <row r="224" spans="6:16" s="7" customFormat="1" x14ac:dyDescent="0.2">
      <c r="F224" s="96"/>
      <c r="L224" s="56"/>
      <c r="P224" s="26"/>
    </row>
    <row r="225" spans="1:19" s="7" customFormat="1" x14ac:dyDescent="0.2">
      <c r="G225" s="58"/>
      <c r="L225" s="56"/>
      <c r="P225" s="26"/>
    </row>
    <row r="226" spans="1:19" s="7" customFormat="1" ht="5.65" customHeight="1" x14ac:dyDescent="0.2">
      <c r="F226" s="97"/>
      <c r="P226" s="26"/>
    </row>
    <row r="227" spans="1:19" s="7" customFormat="1" ht="14.25" customHeight="1" x14ac:dyDescent="0.2">
      <c r="A227" s="74"/>
      <c r="F227" s="97"/>
      <c r="P227" s="26"/>
    </row>
    <row r="228" spans="1:19" s="7" customFormat="1" x14ac:dyDescent="0.2">
      <c r="A228" s="7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P228" s="26"/>
    </row>
    <row r="229" spans="1:19" s="7" customFormat="1" ht="15" customHeight="1" x14ac:dyDescent="0.2">
      <c r="A229" s="77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N229" s="124"/>
      <c r="O229" s="125"/>
      <c r="P229" s="12"/>
      <c r="Q229" s="13"/>
      <c r="R229" s="13"/>
      <c r="S229" s="13"/>
    </row>
    <row r="230" spans="1:19" s="7" customFormat="1" ht="15.75" customHeight="1" x14ac:dyDescent="0.2"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N230" s="124"/>
      <c r="O230" s="125"/>
      <c r="P230" s="12"/>
      <c r="Q230" s="13"/>
      <c r="R230" s="13"/>
      <c r="S230" s="13"/>
    </row>
    <row r="231" spans="1:19" s="15" customFormat="1" ht="25.5" x14ac:dyDescent="0.35">
      <c r="A231" s="83"/>
      <c r="B231" s="83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N231" s="124"/>
      <c r="O231" s="124"/>
      <c r="P231" s="14"/>
      <c r="Q231" s="124"/>
      <c r="R231" s="124"/>
      <c r="S231" s="66"/>
    </row>
    <row r="232" spans="1:19" s="15" customFormat="1" ht="25.5" customHeight="1" x14ac:dyDescent="0.35">
      <c r="A232" s="83"/>
      <c r="B232" s="83"/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N232" s="126"/>
      <c r="O232" s="126"/>
      <c r="P232" s="16"/>
      <c r="Q232" s="17"/>
      <c r="R232" s="17"/>
      <c r="S232" s="17"/>
    </row>
    <row r="233" spans="1:19" s="7" customFormat="1" ht="15" x14ac:dyDescent="0.2">
      <c r="N233" s="126"/>
      <c r="O233" s="126"/>
      <c r="P233" s="16"/>
      <c r="Q233" s="18"/>
      <c r="R233" s="18"/>
      <c r="S233" s="18"/>
    </row>
    <row r="234" spans="1:19" s="7" customFormat="1" ht="15" x14ac:dyDescent="0.2">
      <c r="N234" s="19"/>
      <c r="O234" s="19"/>
      <c r="P234" s="16"/>
      <c r="Q234" s="17"/>
      <c r="R234" s="17"/>
      <c r="S234" s="17"/>
    </row>
    <row r="235" spans="1:19" s="7" customFormat="1" ht="15" x14ac:dyDescent="0.2">
      <c r="N235" s="19"/>
      <c r="O235" s="19"/>
      <c r="P235" s="16"/>
      <c r="Q235" s="17"/>
      <c r="R235" s="17"/>
      <c r="S235" s="17"/>
    </row>
    <row r="236" spans="1:19" s="7" customFormat="1" ht="16.5" customHeight="1" x14ac:dyDescent="0.25">
      <c r="B236" s="98"/>
      <c r="H236" s="72"/>
      <c r="N236" s="19"/>
      <c r="O236" s="19"/>
      <c r="P236" s="16"/>
      <c r="Q236" s="17"/>
      <c r="R236" s="17"/>
      <c r="S236" s="17"/>
    </row>
    <row r="237" spans="1:19" s="7" customFormat="1" ht="6" customHeight="1" x14ac:dyDescent="0.2">
      <c r="H237" s="72"/>
      <c r="N237" s="19"/>
      <c r="O237" s="19"/>
      <c r="P237" s="16"/>
      <c r="Q237" s="17"/>
      <c r="R237" s="17"/>
      <c r="S237" s="17"/>
    </row>
    <row r="238" spans="1:19" s="7" customFormat="1" ht="14.25" customHeight="1" x14ac:dyDescent="0.2">
      <c r="H238" s="72"/>
      <c r="N238" s="126"/>
      <c r="O238" s="126"/>
      <c r="P238" s="16"/>
      <c r="Q238" s="18"/>
      <c r="R238" s="18"/>
      <c r="S238" s="18"/>
    </row>
    <row r="239" spans="1:19" s="7" customFormat="1" ht="14.25" customHeight="1" x14ac:dyDescent="0.2">
      <c r="F239" s="77"/>
      <c r="G239" s="77"/>
      <c r="H239" s="72"/>
      <c r="N239" s="126"/>
      <c r="O239" s="126"/>
      <c r="P239" s="16"/>
      <c r="Q239" s="18"/>
      <c r="R239" s="18"/>
      <c r="S239" s="18"/>
    </row>
    <row r="240" spans="1:19" s="7" customFormat="1" ht="14.25" customHeight="1" x14ac:dyDescent="0.2">
      <c r="F240" s="65"/>
      <c r="G240" s="65"/>
      <c r="H240" s="99"/>
      <c r="N240" s="126"/>
      <c r="O240" s="20"/>
      <c r="P240" s="16"/>
      <c r="Q240" s="17"/>
      <c r="R240" s="18"/>
      <c r="S240" s="17"/>
    </row>
    <row r="241" spans="2:19" s="7" customFormat="1" ht="6" customHeight="1" x14ac:dyDescent="0.2">
      <c r="F241" s="65"/>
      <c r="G241" s="65"/>
      <c r="H241" s="72"/>
      <c r="N241" s="126"/>
      <c r="O241" s="20"/>
      <c r="P241" s="16"/>
      <c r="Q241" s="17"/>
      <c r="R241" s="18"/>
      <c r="S241" s="17"/>
    </row>
    <row r="242" spans="2:19" s="7" customFormat="1" ht="15" x14ac:dyDescent="0.2">
      <c r="F242" s="58"/>
      <c r="G242" s="58"/>
      <c r="J242" s="72"/>
      <c r="N242" s="126"/>
      <c r="O242" s="126"/>
      <c r="P242" s="21"/>
      <c r="Q242" s="22"/>
      <c r="R242" s="126"/>
      <c r="S242" s="67"/>
    </row>
    <row r="243" spans="2:19" s="7" customFormat="1" ht="13.9" customHeight="1" x14ac:dyDescent="0.2">
      <c r="F243" s="62"/>
      <c r="G243" s="62"/>
      <c r="N243" s="126"/>
      <c r="O243" s="126"/>
      <c r="P243" s="126"/>
      <c r="Q243" s="126"/>
      <c r="R243" s="126"/>
      <c r="S243" s="23"/>
    </row>
    <row r="244" spans="2:19" s="7" customFormat="1" ht="15.4" customHeight="1" x14ac:dyDescent="0.2">
      <c r="F244" s="40"/>
      <c r="G244" s="40"/>
      <c r="N244" s="126"/>
      <c r="O244" s="126"/>
      <c r="P244" s="21"/>
      <c r="Q244" s="126"/>
      <c r="R244" s="126"/>
      <c r="S244" s="18"/>
    </row>
    <row r="245" spans="2:19" s="7" customFormat="1" ht="10.5" customHeight="1" x14ac:dyDescent="0.2">
      <c r="N245" s="126"/>
      <c r="O245" s="126"/>
      <c r="P245" s="126"/>
      <c r="Q245" s="126"/>
      <c r="R245" s="126"/>
      <c r="S245" s="17"/>
    </row>
    <row r="246" spans="2:19" s="7" customFormat="1" ht="15.4" customHeight="1" x14ac:dyDescent="0.2">
      <c r="F246" s="40"/>
      <c r="G246" s="40"/>
      <c r="N246" s="24"/>
      <c r="O246" s="24"/>
      <c r="P246" s="25"/>
      <c r="Q246" s="24"/>
      <c r="R246" s="24"/>
      <c r="S246" s="24"/>
    </row>
    <row r="247" spans="2:19" s="7" customFormat="1" x14ac:dyDescent="0.2">
      <c r="P247" s="26"/>
    </row>
    <row r="248" spans="2:19" s="7" customFormat="1" x14ac:dyDescent="0.2">
      <c r="P248" s="26"/>
    </row>
    <row r="249" spans="2:19" s="7" customFormat="1" ht="18" x14ac:dyDescent="0.25">
      <c r="B249" s="98"/>
      <c r="P249" s="26"/>
    </row>
    <row r="250" spans="2:19" s="7" customFormat="1" ht="6" customHeight="1" x14ac:dyDescent="0.25">
      <c r="B250" s="98"/>
      <c r="P250" s="26"/>
    </row>
    <row r="251" spans="2:19" s="7" customFormat="1" ht="15" customHeight="1" x14ac:dyDescent="0.2">
      <c r="F251" s="62"/>
      <c r="P251" s="26"/>
    </row>
    <row r="252" spans="2:19" s="7" customFormat="1" x14ac:dyDescent="0.2">
      <c r="F252" s="40"/>
      <c r="P252" s="26"/>
    </row>
    <row r="253" spans="2:19" s="7" customFormat="1" x14ac:dyDescent="0.2">
      <c r="F253" s="40"/>
      <c r="P253" s="26"/>
    </row>
    <row r="254" spans="2:19" s="7" customFormat="1" ht="9" customHeight="1" x14ac:dyDescent="0.2">
      <c r="F254" s="40"/>
      <c r="P254" s="26"/>
    </row>
    <row r="255" spans="2:19" s="7" customFormat="1" ht="15.4" customHeight="1" x14ac:dyDescent="0.2">
      <c r="F255" s="40"/>
      <c r="P255" s="26"/>
    </row>
    <row r="256" spans="2:19" s="7" customFormat="1" ht="15.4" customHeight="1" x14ac:dyDescent="0.2">
      <c r="P256" s="26"/>
    </row>
    <row r="257" spans="2:16" s="7" customFormat="1" ht="15.4" customHeight="1" x14ac:dyDescent="0.2">
      <c r="P257" s="26"/>
    </row>
    <row r="258" spans="2:16" s="7" customFormat="1" ht="15.4" customHeight="1" x14ac:dyDescent="0.25">
      <c r="B258" s="98"/>
      <c r="P258" s="26"/>
    </row>
    <row r="259" spans="2:16" s="7" customFormat="1" ht="6" customHeight="1" x14ac:dyDescent="0.2">
      <c r="P259" s="26"/>
    </row>
    <row r="260" spans="2:16" s="7" customFormat="1" ht="15.4" customHeight="1" x14ac:dyDescent="0.2">
      <c r="F260" s="50"/>
      <c r="P260" s="26"/>
    </row>
    <row r="261" spans="2:16" s="7" customFormat="1" ht="12" customHeight="1" x14ac:dyDescent="0.2">
      <c r="P261" s="26"/>
    </row>
    <row r="262" spans="2:16" s="7" customFormat="1" ht="15.4" customHeight="1" x14ac:dyDescent="0.2">
      <c r="F262" s="100"/>
      <c r="P262" s="26"/>
    </row>
    <row r="263" spans="2:16" s="7" customFormat="1" ht="15.4" customHeight="1" x14ac:dyDescent="0.2">
      <c r="F263" s="58"/>
      <c r="P263" s="26"/>
    </row>
    <row r="264" spans="2:16" s="7" customFormat="1" ht="15.4" customHeight="1" x14ac:dyDescent="0.2">
      <c r="F264" s="100"/>
      <c r="P264" s="26"/>
    </row>
    <row r="265" spans="2:16" s="7" customFormat="1" ht="15.4" customHeight="1" x14ac:dyDescent="0.2">
      <c r="F265" s="50"/>
      <c r="P265" s="26"/>
    </row>
    <row r="266" spans="2:16" s="7" customFormat="1" ht="15.4" customHeight="1" x14ac:dyDescent="0.2">
      <c r="P266" s="26"/>
    </row>
    <row r="267" spans="2:16" s="7" customFormat="1" ht="15.4" customHeight="1" x14ac:dyDescent="0.25">
      <c r="B267" s="98"/>
      <c r="F267" s="101"/>
      <c r="G267" s="77"/>
      <c r="H267" s="65"/>
      <c r="I267" s="65"/>
      <c r="P267" s="26"/>
    </row>
    <row r="268" spans="2:16" s="7" customFormat="1" ht="15.4" customHeight="1" x14ac:dyDescent="0.2">
      <c r="F268" s="65"/>
      <c r="G268" s="65"/>
      <c r="H268" s="65"/>
      <c r="I268" s="65"/>
      <c r="P268" s="26"/>
    </row>
    <row r="269" spans="2:16" s="7" customFormat="1" ht="6.4" customHeight="1" x14ac:dyDescent="0.2">
      <c r="P269" s="26"/>
    </row>
    <row r="270" spans="2:16" s="7" customFormat="1" ht="15.4" customHeight="1" x14ac:dyDescent="0.2">
      <c r="F270" s="50"/>
      <c r="G270" s="40"/>
      <c r="H270" s="40"/>
      <c r="I270" s="40"/>
      <c r="P270" s="26"/>
    </row>
    <row r="271" spans="2:16" s="7" customFormat="1" ht="7.15" customHeight="1" x14ac:dyDescent="0.2">
      <c r="G271" s="40"/>
      <c r="H271" s="40"/>
      <c r="I271" s="40"/>
      <c r="P271" s="26"/>
    </row>
    <row r="272" spans="2:16" s="7" customFormat="1" ht="15.4" customHeight="1" x14ac:dyDescent="0.2">
      <c r="F272" s="102"/>
      <c r="G272" s="40"/>
      <c r="H272" s="40"/>
      <c r="I272" s="40"/>
      <c r="P272" s="26"/>
    </row>
    <row r="273" spans="1:16" s="7" customFormat="1" ht="6" customHeight="1" x14ac:dyDescent="0.2">
      <c r="G273" s="72"/>
      <c r="I273" s="40"/>
      <c r="P273" s="26"/>
    </row>
    <row r="274" spans="1:16" s="7" customFormat="1" ht="15.4" customHeight="1" x14ac:dyDescent="0.2">
      <c r="F274" s="50"/>
      <c r="G274" s="40"/>
      <c r="I274" s="40"/>
      <c r="N274" s="103"/>
      <c r="P274" s="26"/>
    </row>
    <row r="275" spans="1:16" s="7" customFormat="1" x14ac:dyDescent="0.2">
      <c r="P275" s="26"/>
    </row>
    <row r="276" spans="1:16" s="7" customFormat="1" x14ac:dyDescent="0.2">
      <c r="A276" s="74"/>
      <c r="P276" s="26"/>
    </row>
    <row r="277" spans="1:16" s="7" customFormat="1" x14ac:dyDescent="0.2">
      <c r="A277" s="77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P277" s="26"/>
    </row>
    <row r="278" spans="1:16" s="7" customFormat="1" x14ac:dyDescent="0.2">
      <c r="A278" s="77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P278" s="26"/>
    </row>
    <row r="279" spans="1:16" s="7" customFormat="1" x14ac:dyDescent="0.2">
      <c r="A279" s="77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P279" s="26"/>
    </row>
    <row r="280" spans="1:16" s="7" customFormat="1" ht="25.5" x14ac:dyDescent="0.35">
      <c r="A280" s="83"/>
      <c r="B280" s="83"/>
      <c r="C280" s="83"/>
      <c r="D280" s="83"/>
      <c r="E280" s="83"/>
      <c r="F280" s="83"/>
      <c r="G280" s="83"/>
      <c r="H280" s="83"/>
      <c r="I280" s="83"/>
      <c r="J280" s="83"/>
      <c r="K280" s="83"/>
      <c r="L280" s="15"/>
      <c r="P280" s="26"/>
    </row>
    <row r="281" spans="1:16" s="7" customFormat="1" ht="25.5" x14ac:dyDescent="0.35">
      <c r="A281" s="83"/>
      <c r="B281" s="83"/>
      <c r="C281" s="83"/>
      <c r="D281" s="83"/>
      <c r="E281" s="83"/>
      <c r="F281" s="83"/>
      <c r="G281" s="83"/>
      <c r="H281" s="83"/>
      <c r="I281" s="83"/>
      <c r="J281" s="83"/>
      <c r="K281" s="83"/>
      <c r="L281" s="15"/>
      <c r="P281" s="26"/>
    </row>
    <row r="282" spans="1:16" s="7" customFormat="1" x14ac:dyDescent="0.2">
      <c r="A282" s="77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P282" s="26"/>
    </row>
    <row r="283" spans="1:16" s="7" customFormat="1" x14ac:dyDescent="0.2">
      <c r="A283" s="77"/>
      <c r="B283" s="77"/>
      <c r="C283" s="77"/>
      <c r="E283" s="77"/>
      <c r="F283" s="77"/>
      <c r="G283" s="77"/>
      <c r="H283" s="77"/>
      <c r="I283" s="77"/>
      <c r="J283" s="77"/>
      <c r="K283" s="77"/>
      <c r="P283" s="26"/>
    </row>
    <row r="284" spans="1:16" s="7" customFormat="1" x14ac:dyDescent="0.2">
      <c r="A284" s="77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P284" s="26"/>
    </row>
    <row r="285" spans="1:16" s="7" customFormat="1" x14ac:dyDescent="0.2">
      <c r="A285" s="77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P285" s="26"/>
    </row>
    <row r="286" spans="1:16" s="7" customFormat="1" x14ac:dyDescent="0.2">
      <c r="F286" s="65"/>
      <c r="G286" s="65"/>
      <c r="H286" s="65"/>
      <c r="I286" s="65"/>
      <c r="J286" s="65"/>
      <c r="K286" s="60"/>
      <c r="P286" s="26"/>
    </row>
    <row r="287" spans="1:16" s="7" customFormat="1" x14ac:dyDescent="0.2">
      <c r="F287" s="59"/>
      <c r="G287" s="59"/>
      <c r="H287" s="59"/>
      <c r="I287" s="60"/>
      <c r="J287" s="60"/>
      <c r="K287" s="60"/>
      <c r="P287" s="26"/>
    </row>
    <row r="288" spans="1:16" s="7" customFormat="1" x14ac:dyDescent="0.2">
      <c r="F288" s="59"/>
      <c r="G288" s="60"/>
      <c r="H288" s="60"/>
      <c r="I288" s="60"/>
      <c r="J288" s="60"/>
      <c r="K288" s="60"/>
      <c r="P288" s="26"/>
    </row>
    <row r="289" spans="5:16" s="7" customFormat="1" x14ac:dyDescent="0.2">
      <c r="F289" s="50"/>
      <c r="G289" s="50"/>
      <c r="H289" s="50"/>
      <c r="I289" s="50"/>
      <c r="J289" s="50"/>
      <c r="K289" s="58"/>
      <c r="M289" s="104"/>
      <c r="P289" s="26"/>
    </row>
    <row r="290" spans="5:16" s="7" customFormat="1" x14ac:dyDescent="0.2">
      <c r="E290" s="89"/>
      <c r="F290" s="26"/>
      <c r="G290" s="26"/>
      <c r="H290" s="26"/>
      <c r="I290" s="26"/>
      <c r="J290" s="26"/>
      <c r="K290" s="62"/>
      <c r="P290" s="26"/>
    </row>
    <row r="291" spans="5:16" s="7" customFormat="1" x14ac:dyDescent="0.2">
      <c r="E291" s="89"/>
      <c r="F291" s="26"/>
      <c r="G291" s="26"/>
      <c r="H291" s="26"/>
      <c r="I291" s="26"/>
      <c r="J291" s="26"/>
      <c r="K291" s="62"/>
      <c r="P291" s="26"/>
    </row>
    <row r="292" spans="5:16" s="7" customFormat="1" x14ac:dyDescent="0.2">
      <c r="E292" s="89"/>
      <c r="F292" s="26"/>
      <c r="G292" s="26"/>
      <c r="H292" s="26"/>
      <c r="I292" s="26"/>
      <c r="J292" s="26"/>
      <c r="K292" s="62"/>
      <c r="P292" s="26"/>
    </row>
    <row r="293" spans="5:16" s="7" customFormat="1" x14ac:dyDescent="0.2">
      <c r="E293" s="89"/>
      <c r="F293" s="26"/>
      <c r="G293" s="26"/>
      <c r="H293" s="26"/>
      <c r="I293" s="26"/>
      <c r="J293" s="26"/>
      <c r="K293" s="62"/>
      <c r="P293" s="26"/>
    </row>
    <row r="294" spans="5:16" s="7" customFormat="1" x14ac:dyDescent="0.2">
      <c r="E294" s="89"/>
      <c r="F294" s="26"/>
      <c r="G294" s="26"/>
      <c r="H294" s="26"/>
      <c r="I294" s="26"/>
      <c r="J294" s="26"/>
      <c r="K294" s="62"/>
      <c r="P294" s="26"/>
    </row>
    <row r="295" spans="5:16" s="7" customFormat="1" x14ac:dyDescent="0.2">
      <c r="E295" s="89"/>
      <c r="F295" s="26"/>
      <c r="G295" s="26"/>
      <c r="H295" s="26"/>
      <c r="I295" s="26"/>
      <c r="J295" s="26"/>
      <c r="K295" s="62"/>
      <c r="P295" s="26"/>
    </row>
    <row r="296" spans="5:16" s="7" customFormat="1" x14ac:dyDescent="0.2">
      <c r="E296" s="89"/>
      <c r="F296" s="26"/>
      <c r="G296" s="26"/>
      <c r="H296" s="26"/>
      <c r="I296" s="26"/>
      <c r="J296" s="26"/>
      <c r="K296" s="62"/>
      <c r="P296" s="26"/>
    </row>
    <row r="297" spans="5:16" s="7" customFormat="1" x14ac:dyDescent="0.2">
      <c r="P297" s="26"/>
    </row>
    <row r="298" spans="5:16" s="7" customFormat="1" x14ac:dyDescent="0.2">
      <c r="P298" s="26"/>
    </row>
    <row r="299" spans="5:16" s="7" customFormat="1" x14ac:dyDescent="0.2">
      <c r="P299" s="26"/>
    </row>
    <row r="300" spans="5:16" s="7" customFormat="1" x14ac:dyDescent="0.2">
      <c r="F300" s="50"/>
      <c r="G300" s="50"/>
      <c r="H300" s="50"/>
      <c r="I300" s="50"/>
      <c r="J300" s="50"/>
      <c r="K300" s="68"/>
      <c r="M300" s="104"/>
      <c r="P300" s="26"/>
    </row>
    <row r="301" spans="5:16" s="7" customFormat="1" x14ac:dyDescent="0.2">
      <c r="E301" s="89"/>
      <c r="F301" s="26"/>
      <c r="G301" s="26"/>
      <c r="H301" s="26"/>
      <c r="I301" s="26"/>
      <c r="J301" s="26"/>
      <c r="K301" s="62"/>
      <c r="P301" s="26"/>
    </row>
    <row r="302" spans="5:16" s="7" customFormat="1" x14ac:dyDescent="0.2">
      <c r="E302" s="89"/>
      <c r="F302" s="26"/>
      <c r="G302" s="26"/>
      <c r="H302" s="26"/>
      <c r="I302" s="26"/>
      <c r="J302" s="26"/>
      <c r="K302" s="62"/>
      <c r="P302" s="26"/>
    </row>
    <row r="303" spans="5:16" s="7" customFormat="1" x14ac:dyDescent="0.2">
      <c r="E303" s="89"/>
      <c r="F303" s="26"/>
      <c r="G303" s="26"/>
      <c r="H303" s="26"/>
      <c r="I303" s="26"/>
      <c r="J303" s="26"/>
      <c r="K303" s="62"/>
      <c r="P303" s="26"/>
    </row>
    <row r="304" spans="5:16" s="7" customFormat="1" x14ac:dyDescent="0.2">
      <c r="E304" s="89"/>
      <c r="F304" s="26"/>
      <c r="G304" s="26"/>
      <c r="H304" s="26"/>
      <c r="I304" s="26"/>
      <c r="J304" s="26"/>
      <c r="K304" s="62"/>
      <c r="P304" s="26"/>
    </row>
    <row r="305" spans="1:30" s="7" customFormat="1" x14ac:dyDescent="0.2">
      <c r="E305" s="89"/>
      <c r="F305" s="26"/>
      <c r="G305" s="26"/>
      <c r="H305" s="26"/>
      <c r="I305" s="26"/>
      <c r="J305" s="26"/>
      <c r="K305" s="62"/>
      <c r="P305" s="26"/>
    </row>
    <row r="306" spans="1:30" s="7" customFormat="1" x14ac:dyDescent="0.2">
      <c r="E306" s="89"/>
      <c r="F306" s="26"/>
      <c r="G306" s="26"/>
      <c r="H306" s="26"/>
      <c r="I306" s="26"/>
      <c r="J306" s="26"/>
      <c r="K306" s="62"/>
      <c r="P306" s="26"/>
    </row>
    <row r="307" spans="1:30" s="7" customFormat="1" x14ac:dyDescent="0.2">
      <c r="E307" s="89"/>
      <c r="F307" s="26"/>
      <c r="G307" s="26"/>
      <c r="H307" s="26"/>
      <c r="I307" s="26"/>
      <c r="J307" s="26"/>
      <c r="K307" s="62"/>
      <c r="P307" s="26"/>
    </row>
    <row r="308" spans="1:30" s="7" customFormat="1" x14ac:dyDescent="0.2">
      <c r="E308" s="72"/>
      <c r="F308" s="100"/>
      <c r="G308" s="100"/>
      <c r="H308" s="100"/>
      <c r="I308" s="100"/>
      <c r="J308" s="100"/>
      <c r="K308" s="62"/>
      <c r="P308" s="26"/>
    </row>
    <row r="309" spans="1:30" s="7" customFormat="1" x14ac:dyDescent="0.2">
      <c r="P309" s="26"/>
    </row>
    <row r="310" spans="1:30" s="7" customFormat="1" x14ac:dyDescent="0.2">
      <c r="P310" s="26"/>
    </row>
    <row r="311" spans="1:30" s="7" customFormat="1" x14ac:dyDescent="0.2">
      <c r="F311" s="77"/>
      <c r="G311" s="77"/>
      <c r="H311" s="77"/>
      <c r="I311" s="77"/>
      <c r="J311" s="77"/>
      <c r="K311" s="77"/>
      <c r="L311" s="77"/>
      <c r="P311" s="26"/>
    </row>
    <row r="312" spans="1:30" s="7" customFormat="1" x14ac:dyDescent="0.2">
      <c r="E312" s="93"/>
      <c r="F312" s="89"/>
      <c r="G312" s="89"/>
      <c r="H312" s="89"/>
      <c r="I312" s="89"/>
      <c r="J312" s="89"/>
      <c r="K312" s="89"/>
      <c r="L312" s="89"/>
      <c r="P312" s="26"/>
    </row>
    <row r="313" spans="1:30" s="7" customFormat="1" x14ac:dyDescent="0.2">
      <c r="E313" s="89"/>
      <c r="F313" s="58"/>
      <c r="G313" s="58"/>
      <c r="H313" s="58"/>
      <c r="I313" s="58"/>
      <c r="J313" s="58"/>
      <c r="K313" s="58"/>
      <c r="L313" s="58"/>
      <c r="P313" s="26"/>
    </row>
    <row r="314" spans="1:30" s="7" customFormat="1" x14ac:dyDescent="0.2">
      <c r="E314" s="89"/>
      <c r="F314" s="62"/>
      <c r="G314" s="62"/>
      <c r="H314" s="62"/>
      <c r="I314" s="62"/>
      <c r="J314" s="62"/>
      <c r="K314" s="62"/>
      <c r="L314" s="62"/>
      <c r="P314" s="26"/>
    </row>
    <row r="315" spans="1:30" s="7" customFormat="1" x14ac:dyDescent="0.2">
      <c r="E315" s="89"/>
      <c r="F315" s="62"/>
      <c r="G315" s="62"/>
      <c r="H315" s="62"/>
      <c r="I315" s="62"/>
      <c r="J315" s="62"/>
      <c r="K315" s="62"/>
      <c r="L315" s="62"/>
      <c r="P315" s="26"/>
    </row>
    <row r="316" spans="1:30" s="79" customFormat="1" x14ac:dyDescent="0.2">
      <c r="A316" s="7"/>
      <c r="B316" s="7"/>
      <c r="C316" s="7"/>
      <c r="D316" s="7"/>
      <c r="E316" s="89"/>
      <c r="F316" s="62"/>
      <c r="G316" s="62"/>
      <c r="H316" s="62"/>
      <c r="I316" s="62"/>
      <c r="J316" s="62"/>
      <c r="K316" s="62"/>
      <c r="L316" s="62"/>
      <c r="M316" s="7"/>
      <c r="N316" s="7"/>
      <c r="O316" s="7"/>
      <c r="P316" s="26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</row>
    <row r="317" spans="1:30" s="79" customFormat="1" x14ac:dyDescent="0.2">
      <c r="A317" s="7"/>
      <c r="B317" s="7"/>
      <c r="C317" s="7"/>
      <c r="D317" s="7"/>
      <c r="E317" s="89"/>
      <c r="F317" s="62"/>
      <c r="G317" s="62"/>
      <c r="H317" s="62"/>
      <c r="I317" s="62"/>
      <c r="J317" s="62"/>
      <c r="K317" s="62"/>
      <c r="L317" s="62"/>
      <c r="M317" s="7"/>
      <c r="N317" s="7"/>
      <c r="O317" s="7"/>
      <c r="P317" s="26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</row>
    <row r="318" spans="1:30" s="79" customFormat="1" x14ac:dyDescent="0.2">
      <c r="A318" s="7"/>
      <c r="B318" s="7"/>
      <c r="C318" s="7"/>
      <c r="D318" s="7"/>
      <c r="E318" s="89"/>
      <c r="F318" s="62"/>
      <c r="G318" s="62"/>
      <c r="H318" s="62"/>
      <c r="I318" s="62"/>
      <c r="J318" s="62"/>
      <c r="K318" s="62"/>
      <c r="L318" s="62"/>
      <c r="M318" s="7"/>
      <c r="N318" s="7"/>
      <c r="O318" s="7"/>
      <c r="P318" s="26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</row>
    <row r="319" spans="1:30" s="79" customFormat="1" x14ac:dyDescent="0.2">
      <c r="A319" s="7"/>
      <c r="B319" s="7"/>
      <c r="C319" s="7"/>
      <c r="D319" s="7"/>
      <c r="E319" s="89"/>
      <c r="F319" s="62"/>
      <c r="G319" s="62"/>
      <c r="H319" s="62"/>
      <c r="I319" s="62"/>
      <c r="J319" s="62"/>
      <c r="K319" s="62"/>
      <c r="L319" s="62"/>
      <c r="M319" s="7"/>
      <c r="N319" s="7"/>
      <c r="O319" s="7"/>
      <c r="P319" s="26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</row>
    <row r="320" spans="1:30" s="79" customForma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26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</row>
    <row r="321" spans="1:30" s="79" customForma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26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</row>
  </sheetData>
  <sortState ref="E14:H32">
    <sortCondition ref="E14"/>
  </sortState>
  <mergeCells count="11">
    <mergeCell ref="A103:L103"/>
    <mergeCell ref="A69:L69"/>
    <mergeCell ref="A106:L106"/>
    <mergeCell ref="G71:L71"/>
    <mergeCell ref="I70:L70"/>
    <mergeCell ref="A70:F71"/>
    <mergeCell ref="A2:L2"/>
    <mergeCell ref="A5:L5"/>
    <mergeCell ref="A65:L65"/>
    <mergeCell ref="A68:L68"/>
    <mergeCell ref="G12:I12"/>
  </mergeCells>
  <pageMargins left="0.4" right="0.2" top="0.5" bottom="0.25" header="0.3" footer="0.3"/>
  <pageSetup scale="80" orientation="portrait" r:id="rId1"/>
  <rowBreaks count="5" manualBreakCount="5">
    <brk id="62" max="16383" man="1"/>
    <brk id="101" max="16383" man="1"/>
    <brk id="165" max="16383" man="1"/>
    <brk id="225" max="16383" man="1"/>
    <brk id="27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354"/>
  <sheetViews>
    <sheetView showGridLines="0" zoomScale="64" zoomScaleNormal="85" workbookViewId="0">
      <selection activeCell="AI25" sqref="AI25"/>
    </sheetView>
  </sheetViews>
  <sheetFormatPr defaultColWidth="10.28515625" defaultRowHeight="14.25" x14ac:dyDescent="0.2"/>
  <cols>
    <col min="1" max="1" width="10.28515625" style="1"/>
    <col min="2" max="4" width="2" style="3" customWidth="1"/>
    <col min="5" max="5" width="17.42578125" style="3" customWidth="1"/>
    <col min="6" max="6" width="17" style="3" customWidth="1"/>
    <col min="7" max="7" width="13.7109375" style="3" customWidth="1"/>
    <col min="8" max="8" width="12.28515625" style="3" customWidth="1"/>
    <col min="9" max="9" width="13.28515625" style="3" customWidth="1"/>
    <col min="10" max="10" width="13.7109375" style="3" customWidth="1"/>
    <col min="11" max="11" width="13.28515625" style="3" customWidth="1"/>
    <col min="12" max="12" width="14" style="3" customWidth="1"/>
    <col min="13" max="13" width="12.7109375" style="3" customWidth="1"/>
    <col min="14" max="14" width="11.42578125" style="3" bestFit="1" customWidth="1"/>
    <col min="15" max="15" width="7.5703125" style="3" bestFit="1" customWidth="1"/>
    <col min="16" max="16" width="17.42578125" style="3" customWidth="1"/>
    <col min="17" max="17" width="17" style="4" customWidth="1"/>
    <col min="18" max="31" width="10.28515625" style="3"/>
    <col min="32" max="16384" width="10.28515625" style="1"/>
  </cols>
  <sheetData>
    <row r="2" spans="2:31" s="2" customFormat="1" ht="25.5" x14ac:dyDescent="0.35">
      <c r="B2" s="30" t="s">
        <v>20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5"/>
      <c r="O2" s="5"/>
      <c r="P2" s="5"/>
      <c r="Q2" s="6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2:31" s="2" customFormat="1" ht="25.5" x14ac:dyDescent="0.35">
      <c r="B3" s="30" t="s">
        <v>41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5"/>
      <c r="O3" s="15"/>
      <c r="P3" s="15"/>
      <c r="Q3" s="27"/>
      <c r="R3" s="1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2:31" ht="14.25" customHeight="1" thickBot="1" x14ac:dyDescent="0.25">
      <c r="E4" s="31"/>
      <c r="O4" s="7"/>
      <c r="P4" s="7"/>
      <c r="Q4" s="26"/>
      <c r="R4" s="7"/>
    </row>
    <row r="5" spans="2:31" x14ac:dyDescent="0.2">
      <c r="B5" s="218" t="s">
        <v>46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20"/>
      <c r="O5" s="28"/>
      <c r="P5" s="7"/>
      <c r="Q5" s="26"/>
      <c r="R5" s="7"/>
    </row>
    <row r="6" spans="2:31" x14ac:dyDescent="0.2">
      <c r="B6" s="131"/>
      <c r="C6" s="7"/>
      <c r="D6" s="7"/>
      <c r="E6" s="7"/>
      <c r="F6" s="7"/>
      <c r="G6" s="32" t="s">
        <v>0</v>
      </c>
      <c r="H6" s="33"/>
      <c r="I6" s="32" t="s">
        <v>1</v>
      </c>
      <c r="J6" s="34"/>
      <c r="K6" s="34"/>
      <c r="L6" s="34"/>
      <c r="M6" s="132"/>
      <c r="O6" s="7"/>
      <c r="P6" s="8"/>
      <c r="Q6" s="26"/>
      <c r="R6" s="7"/>
    </row>
    <row r="7" spans="2:31" ht="15.75" thickBot="1" x14ac:dyDescent="0.3">
      <c r="B7" s="131"/>
      <c r="C7" s="7"/>
      <c r="D7" s="7"/>
      <c r="E7" s="7"/>
      <c r="F7" s="7"/>
      <c r="G7" s="130">
        <v>2020</v>
      </c>
      <c r="H7" s="35">
        <f t="shared" ref="H7:M7" si="0">+G7+1</f>
        <v>2021</v>
      </c>
      <c r="I7" s="35">
        <f t="shared" si="0"/>
        <v>2022</v>
      </c>
      <c r="J7" s="35">
        <f t="shared" si="0"/>
        <v>2023</v>
      </c>
      <c r="K7" s="35">
        <f t="shared" si="0"/>
        <v>2024</v>
      </c>
      <c r="L7" s="35">
        <f>+K7+1</f>
        <v>2025</v>
      </c>
      <c r="M7" s="133">
        <f t="shared" si="0"/>
        <v>2026</v>
      </c>
      <c r="O7" s="205" t="s">
        <v>39</v>
      </c>
      <c r="P7" s="205"/>
      <c r="Q7" s="205"/>
      <c r="R7" s="7"/>
    </row>
    <row r="8" spans="2:31" ht="15" thickTop="1" x14ac:dyDescent="0.2">
      <c r="B8" s="131" t="s">
        <v>2</v>
      </c>
      <c r="C8" s="7"/>
      <c r="D8" s="7"/>
      <c r="E8" s="7"/>
      <c r="F8" s="7"/>
      <c r="G8" s="7"/>
      <c r="H8" s="7"/>
      <c r="I8" s="7"/>
      <c r="J8" s="7"/>
      <c r="K8" s="7"/>
      <c r="L8" s="7"/>
      <c r="M8" s="134"/>
      <c r="O8" s="7"/>
      <c r="P8" s="7"/>
      <c r="Q8" s="26"/>
      <c r="R8" s="7"/>
    </row>
    <row r="9" spans="2:31" ht="15" x14ac:dyDescent="0.25">
      <c r="B9" s="131"/>
      <c r="C9" s="7" t="s">
        <v>32</v>
      </c>
      <c r="D9" s="7"/>
      <c r="E9" s="7"/>
      <c r="F9" s="7"/>
      <c r="G9" s="135">
        <v>0</v>
      </c>
      <c r="H9" s="135">
        <v>5000</v>
      </c>
      <c r="I9" s="120">
        <f>H9*(1+$O9)</f>
        <v>5600.0000000000009</v>
      </c>
      <c r="J9" s="120">
        <f t="shared" ref="J9:M9" si="1">I9*(1+$O9)</f>
        <v>6272.0000000000018</v>
      </c>
      <c r="K9" s="120">
        <f t="shared" si="1"/>
        <v>7024.6400000000031</v>
      </c>
      <c r="L9" s="120">
        <f t="shared" si="1"/>
        <v>7867.5968000000039</v>
      </c>
      <c r="M9" s="136">
        <f t="shared" si="1"/>
        <v>8811.7084160000049</v>
      </c>
      <c r="O9" s="213">
        <v>0.12</v>
      </c>
      <c r="P9" s="213"/>
      <c r="Q9" s="213"/>
    </row>
    <row r="10" spans="2:31" ht="15" x14ac:dyDescent="0.25">
      <c r="B10" s="131"/>
      <c r="C10" s="7" t="s">
        <v>33</v>
      </c>
      <c r="D10" s="7"/>
      <c r="E10" s="7"/>
      <c r="F10" s="7"/>
      <c r="G10" s="135">
        <v>0</v>
      </c>
      <c r="H10" s="135">
        <v>0</v>
      </c>
      <c r="I10" s="120">
        <f>H10*(1+$O10)</f>
        <v>0</v>
      </c>
      <c r="J10" s="120">
        <f t="shared" ref="J10:M10" si="2">I10*(1+$O10)</f>
        <v>0</v>
      </c>
      <c r="K10" s="120">
        <f t="shared" si="2"/>
        <v>0</v>
      </c>
      <c r="L10" s="120">
        <f t="shared" si="2"/>
        <v>0</v>
      </c>
      <c r="M10" s="136">
        <f t="shared" si="2"/>
        <v>0</v>
      </c>
      <c r="O10" s="213">
        <v>0.1</v>
      </c>
      <c r="P10" s="213"/>
      <c r="Q10" s="213"/>
    </row>
    <row r="11" spans="2:31" ht="15" x14ac:dyDescent="0.25">
      <c r="B11" s="131"/>
      <c r="C11" s="7" t="s">
        <v>34</v>
      </c>
      <c r="D11" s="7"/>
      <c r="E11" s="7"/>
      <c r="F11" s="7"/>
      <c r="G11" s="137">
        <v>0</v>
      </c>
      <c r="H11" s="137">
        <v>0</v>
      </c>
      <c r="I11" s="120">
        <f>H11*(1+$O$11)</f>
        <v>0</v>
      </c>
      <c r="J11" s="120">
        <f t="shared" ref="J11:M11" si="3">I11*(1+$O$11)</f>
        <v>0</v>
      </c>
      <c r="K11" s="120">
        <f t="shared" si="3"/>
        <v>0</v>
      </c>
      <c r="L11" s="120">
        <f t="shared" si="3"/>
        <v>0</v>
      </c>
      <c r="M11" s="136">
        <f t="shared" si="3"/>
        <v>0</v>
      </c>
      <c r="O11" s="214">
        <v>0.08</v>
      </c>
      <c r="P11" s="215"/>
      <c r="Q11" s="216"/>
    </row>
    <row r="12" spans="2:31" x14ac:dyDescent="0.2">
      <c r="B12" s="131"/>
      <c r="C12" s="7"/>
      <c r="D12" s="7"/>
      <c r="E12" s="7"/>
      <c r="F12" s="7"/>
      <c r="G12" s="37"/>
      <c r="H12" s="37"/>
      <c r="I12" s="37"/>
      <c r="J12" s="37"/>
      <c r="K12" s="37"/>
      <c r="L12" s="37"/>
      <c r="M12" s="138"/>
      <c r="O12" s="46"/>
      <c r="P12" s="46"/>
      <c r="Q12" s="46"/>
    </row>
    <row r="13" spans="2:31" x14ac:dyDescent="0.2">
      <c r="B13" s="131" t="s">
        <v>3</v>
      </c>
      <c r="C13" s="7"/>
      <c r="D13" s="7"/>
      <c r="E13" s="7"/>
      <c r="F13" s="7"/>
      <c r="G13" s="37"/>
      <c r="H13" s="37"/>
      <c r="I13" s="37"/>
      <c r="J13" s="37"/>
      <c r="K13" s="37"/>
      <c r="L13" s="37"/>
      <c r="M13" s="138"/>
      <c r="O13" s="46"/>
      <c r="P13" s="46"/>
      <c r="Q13" s="46"/>
    </row>
    <row r="14" spans="2:31" s="3" customFormat="1" ht="15" x14ac:dyDescent="0.25">
      <c r="B14" s="131"/>
      <c r="C14" s="7" t="s">
        <v>13</v>
      </c>
      <c r="D14" s="7"/>
      <c r="E14" s="7"/>
      <c r="F14" s="7"/>
      <c r="G14" s="40"/>
      <c r="H14" s="40"/>
      <c r="I14" s="139">
        <v>0</v>
      </c>
      <c r="J14" s="40">
        <f>I14*(1+$O$14)</f>
        <v>0</v>
      </c>
      <c r="K14" s="40">
        <f t="shared" ref="K14:M14" si="4">J14*(1+$O$14)</f>
        <v>0</v>
      </c>
      <c r="L14" s="40">
        <f t="shared" si="4"/>
        <v>0</v>
      </c>
      <c r="M14" s="140">
        <f t="shared" si="4"/>
        <v>0</v>
      </c>
      <c r="O14" s="214">
        <v>0</v>
      </c>
      <c r="P14" s="215"/>
      <c r="Q14" s="216"/>
    </row>
    <row r="15" spans="2:31" s="3" customFormat="1" ht="15.75" x14ac:dyDescent="0.25">
      <c r="B15" s="131"/>
      <c r="C15" s="7" t="s">
        <v>14</v>
      </c>
      <c r="D15" s="7"/>
      <c r="E15" s="7"/>
      <c r="F15" s="24"/>
      <c r="G15" s="40"/>
      <c r="H15" s="40"/>
      <c r="I15" s="139">
        <v>0.65</v>
      </c>
      <c r="J15" s="40">
        <f>I15*(1+$O$15)</f>
        <v>0.63700000000000001</v>
      </c>
      <c r="K15" s="40">
        <f t="shared" ref="K15:M15" si="5">J15*(1+$O$15)</f>
        <v>0.62426000000000004</v>
      </c>
      <c r="L15" s="40">
        <f t="shared" si="5"/>
        <v>0.61177480000000006</v>
      </c>
      <c r="M15" s="140">
        <f t="shared" si="5"/>
        <v>0.59953930400000011</v>
      </c>
      <c r="N15" s="63"/>
      <c r="O15" s="214">
        <v>-0.02</v>
      </c>
      <c r="P15" s="215"/>
      <c r="Q15" s="216"/>
    </row>
    <row r="16" spans="2:31" s="3" customFormat="1" ht="15.75" x14ac:dyDescent="0.25">
      <c r="B16" s="131"/>
      <c r="C16" s="7" t="s">
        <v>15</v>
      </c>
      <c r="D16" s="7"/>
      <c r="E16" s="7"/>
      <c r="F16" s="24"/>
      <c r="G16" s="40"/>
      <c r="H16" s="40"/>
      <c r="I16" s="139">
        <v>0.1</v>
      </c>
      <c r="J16" s="40">
        <f>I16*(1+$O$16)</f>
        <v>9.9500000000000005E-2</v>
      </c>
      <c r="K16" s="40">
        <f t="shared" ref="K16:M16" si="6">J16*(1+$O$16)</f>
        <v>9.9002500000000007E-2</v>
      </c>
      <c r="L16" s="40">
        <f t="shared" si="6"/>
        <v>9.8507487500000004E-2</v>
      </c>
      <c r="M16" s="140">
        <f t="shared" si="6"/>
        <v>9.8014950062500009E-2</v>
      </c>
      <c r="O16" s="214">
        <v>-5.0000000000000001E-3</v>
      </c>
      <c r="P16" s="215"/>
      <c r="Q16" s="216"/>
    </row>
    <row r="17" spans="2:17" s="3" customFormat="1" ht="15.75" x14ac:dyDescent="0.25">
      <c r="B17" s="131"/>
      <c r="C17" s="7" t="s">
        <v>40</v>
      </c>
      <c r="D17" s="7"/>
      <c r="E17" s="7"/>
      <c r="F17" s="24"/>
      <c r="G17" s="40"/>
      <c r="H17" s="40"/>
      <c r="I17" s="141">
        <v>0.05</v>
      </c>
      <c r="J17" s="40">
        <f>I17*(1+$O$17)</f>
        <v>4.9750000000000003E-2</v>
      </c>
      <c r="K17" s="40">
        <f t="shared" ref="K17:M17" si="7">J17*(1+$O$17)</f>
        <v>4.9501250000000004E-2</v>
      </c>
      <c r="L17" s="40">
        <f t="shared" si="7"/>
        <v>4.9253743750000002E-2</v>
      </c>
      <c r="M17" s="140">
        <f t="shared" si="7"/>
        <v>4.9007475031250004E-2</v>
      </c>
      <c r="O17" s="214">
        <v>-5.0000000000000001E-3</v>
      </c>
      <c r="P17" s="215"/>
      <c r="Q17" s="216"/>
    </row>
    <row r="18" spans="2:17" s="3" customFormat="1" ht="10.15" customHeight="1" x14ac:dyDescent="0.2">
      <c r="B18" s="131"/>
      <c r="C18" s="7"/>
      <c r="D18" s="7"/>
      <c r="E18" s="7"/>
      <c r="F18" s="24"/>
      <c r="G18" s="61"/>
      <c r="H18" s="40"/>
      <c r="I18" s="40"/>
      <c r="J18" s="40"/>
      <c r="K18" s="40"/>
      <c r="L18" s="40"/>
      <c r="M18" s="140"/>
      <c r="O18" s="46"/>
      <c r="P18" s="46"/>
      <c r="Q18" s="46"/>
    </row>
    <row r="19" spans="2:17" s="3" customFormat="1" ht="15" x14ac:dyDescent="0.25">
      <c r="B19" s="131"/>
      <c r="C19" s="7" t="s">
        <v>4</v>
      </c>
      <c r="D19" s="7"/>
      <c r="E19" s="7"/>
      <c r="F19" s="7"/>
      <c r="G19" s="48"/>
      <c r="H19" s="48"/>
      <c r="I19" s="139">
        <v>0.01</v>
      </c>
      <c r="J19" s="40">
        <f>I19</f>
        <v>0.01</v>
      </c>
      <c r="K19" s="40">
        <f t="shared" ref="K19:M19" si="8">J19</f>
        <v>0.01</v>
      </c>
      <c r="L19" s="40">
        <f t="shared" si="8"/>
        <v>0.01</v>
      </c>
      <c r="M19" s="140">
        <f t="shared" si="8"/>
        <v>0.01</v>
      </c>
      <c r="O19" s="217"/>
      <c r="P19" s="217"/>
      <c r="Q19" s="217"/>
    </row>
    <row r="20" spans="2:17" s="3" customFormat="1" ht="15" x14ac:dyDescent="0.25">
      <c r="B20" s="131"/>
      <c r="C20" s="7" t="s">
        <v>5</v>
      </c>
      <c r="D20" s="7"/>
      <c r="E20" s="7"/>
      <c r="F20" s="7"/>
      <c r="G20" s="48"/>
      <c r="H20" s="48"/>
      <c r="I20" s="139">
        <v>0</v>
      </c>
      <c r="J20" s="40">
        <f>I20</f>
        <v>0</v>
      </c>
      <c r="K20" s="40">
        <f t="shared" ref="K20:M20" si="9">J20</f>
        <v>0</v>
      </c>
      <c r="L20" s="40">
        <f t="shared" si="9"/>
        <v>0</v>
      </c>
      <c r="M20" s="140">
        <f t="shared" si="9"/>
        <v>0</v>
      </c>
      <c r="O20" s="217"/>
      <c r="P20" s="217"/>
      <c r="Q20" s="217"/>
    </row>
    <row r="21" spans="2:17" s="3" customFormat="1" ht="15.75" thickBot="1" x14ac:dyDescent="0.3">
      <c r="B21" s="142"/>
      <c r="C21" s="143" t="s">
        <v>6</v>
      </c>
      <c r="D21" s="143"/>
      <c r="E21" s="143"/>
      <c r="F21" s="143"/>
      <c r="G21" s="144">
        <v>0.19800000000000001</v>
      </c>
      <c r="H21" s="144">
        <v>0.19800000000000001</v>
      </c>
      <c r="I21" s="145">
        <f>H21</f>
        <v>0.19800000000000001</v>
      </c>
      <c r="J21" s="145">
        <f t="shared" ref="J21:M21" si="10">I21</f>
        <v>0.19800000000000001</v>
      </c>
      <c r="K21" s="145">
        <f t="shared" si="10"/>
        <v>0.19800000000000001</v>
      </c>
      <c r="L21" s="145">
        <f t="shared" si="10"/>
        <v>0.19800000000000001</v>
      </c>
      <c r="M21" s="146">
        <f t="shared" si="10"/>
        <v>0.19800000000000001</v>
      </c>
      <c r="O21" s="217"/>
      <c r="P21" s="217"/>
      <c r="Q21" s="217"/>
    </row>
    <row r="22" spans="2:17" ht="15" thickBot="1" x14ac:dyDescent="0.25"/>
    <row r="23" spans="2:17" x14ac:dyDescent="0.2">
      <c r="B23" s="218" t="s">
        <v>47</v>
      </c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20"/>
    </row>
    <row r="24" spans="2:17" x14ac:dyDescent="0.2">
      <c r="B24" s="131"/>
      <c r="C24" s="7"/>
      <c r="D24" s="7"/>
      <c r="E24" s="7"/>
      <c r="F24" s="7"/>
      <c r="G24" s="32" t="s">
        <v>0</v>
      </c>
      <c r="H24" s="33"/>
      <c r="I24" s="32" t="s">
        <v>1</v>
      </c>
      <c r="J24" s="34"/>
      <c r="K24" s="34"/>
      <c r="L24" s="34"/>
      <c r="M24" s="132"/>
    </row>
    <row r="25" spans="2:17" ht="15" thickBot="1" x14ac:dyDescent="0.25">
      <c r="B25" s="131"/>
      <c r="C25" s="7"/>
      <c r="D25" s="7"/>
      <c r="E25" s="7"/>
      <c r="F25" s="7"/>
      <c r="G25" s="128">
        <f>G7</f>
        <v>2020</v>
      </c>
      <c r="H25" s="35">
        <f>H7</f>
        <v>2021</v>
      </c>
      <c r="I25" s="35">
        <f t="shared" ref="I25:M25" si="11">+I7</f>
        <v>2022</v>
      </c>
      <c r="J25" s="35">
        <f t="shared" si="11"/>
        <v>2023</v>
      </c>
      <c r="K25" s="35">
        <f t="shared" si="11"/>
        <v>2024</v>
      </c>
      <c r="L25" s="35">
        <f t="shared" si="11"/>
        <v>2025</v>
      </c>
      <c r="M25" s="133">
        <f t="shared" si="11"/>
        <v>2026</v>
      </c>
    </row>
    <row r="26" spans="2:17" ht="5.25" customHeight="1" thickTop="1" x14ac:dyDescent="0.2">
      <c r="B26" s="131"/>
      <c r="C26" s="7"/>
      <c r="D26" s="7"/>
      <c r="E26" s="7"/>
      <c r="F26" s="7"/>
      <c r="G26" s="7"/>
      <c r="H26" s="7"/>
      <c r="I26" s="7"/>
      <c r="J26" s="7"/>
      <c r="K26" s="7"/>
      <c r="L26" s="7"/>
      <c r="M26" s="134"/>
    </row>
    <row r="27" spans="2:17" x14ac:dyDescent="0.2">
      <c r="B27" s="131" t="s">
        <v>7</v>
      </c>
      <c r="C27" s="7"/>
      <c r="D27" s="7"/>
      <c r="E27" s="7"/>
      <c r="F27" s="7"/>
      <c r="G27" s="52"/>
      <c r="H27" s="52"/>
      <c r="I27" s="52"/>
      <c r="J27" s="52"/>
      <c r="K27" s="52"/>
      <c r="L27" s="52"/>
      <c r="M27" s="147"/>
    </row>
    <row r="28" spans="2:17" ht="15" x14ac:dyDescent="0.25">
      <c r="B28" s="131"/>
      <c r="C28" s="7" t="s">
        <v>32</v>
      </c>
      <c r="D28" s="7"/>
      <c r="E28" s="7"/>
      <c r="F28" s="7"/>
      <c r="G28" s="157">
        <f t="shared" ref="G28:I30" si="12">G9</f>
        <v>0</v>
      </c>
      <c r="H28" s="157">
        <f t="shared" si="12"/>
        <v>5000</v>
      </c>
      <c r="I28" s="50">
        <f t="shared" si="12"/>
        <v>5600.0000000000009</v>
      </c>
      <c r="J28" s="50">
        <f t="shared" ref="J28:M28" si="13">J9</f>
        <v>6272.0000000000018</v>
      </c>
      <c r="K28" s="50">
        <f t="shared" si="13"/>
        <v>7024.6400000000031</v>
      </c>
      <c r="L28" s="50">
        <f t="shared" si="13"/>
        <v>7867.5968000000039</v>
      </c>
      <c r="M28" s="148">
        <f t="shared" si="13"/>
        <v>8811.7084160000049</v>
      </c>
    </row>
    <row r="29" spans="2:17" ht="15" x14ac:dyDescent="0.25">
      <c r="B29" s="131"/>
      <c r="C29" s="7" t="s">
        <v>33</v>
      </c>
      <c r="D29" s="7"/>
      <c r="E29" s="7"/>
      <c r="F29" s="7"/>
      <c r="G29" s="158">
        <f t="shared" si="12"/>
        <v>0</v>
      </c>
      <c r="H29" s="158">
        <f t="shared" si="12"/>
        <v>0</v>
      </c>
      <c r="I29" s="26">
        <f t="shared" si="12"/>
        <v>0</v>
      </c>
      <c r="J29" s="26">
        <f t="shared" ref="J29:M29" si="14">J10</f>
        <v>0</v>
      </c>
      <c r="K29" s="26">
        <f t="shared" si="14"/>
        <v>0</v>
      </c>
      <c r="L29" s="26">
        <f t="shared" si="14"/>
        <v>0</v>
      </c>
      <c r="M29" s="150">
        <f t="shared" si="14"/>
        <v>0</v>
      </c>
    </row>
    <row r="30" spans="2:17" ht="15" x14ac:dyDescent="0.25">
      <c r="B30" s="131"/>
      <c r="C30" s="43" t="s">
        <v>34</v>
      </c>
      <c r="D30" s="43"/>
      <c r="E30" s="43"/>
      <c r="F30" s="43"/>
      <c r="G30" s="159">
        <f t="shared" si="12"/>
        <v>0</v>
      </c>
      <c r="H30" s="159">
        <f t="shared" si="12"/>
        <v>0</v>
      </c>
      <c r="I30" s="49">
        <f t="shared" si="12"/>
        <v>0</v>
      </c>
      <c r="J30" s="49">
        <f>J11</f>
        <v>0</v>
      </c>
      <c r="K30" s="49">
        <f>K11</f>
        <v>0</v>
      </c>
      <c r="L30" s="49">
        <f>L11</f>
        <v>0</v>
      </c>
      <c r="M30" s="151">
        <f>M11</f>
        <v>0</v>
      </c>
    </row>
    <row r="31" spans="2:17" x14ac:dyDescent="0.2">
      <c r="B31" s="131"/>
      <c r="C31" s="7"/>
      <c r="D31" s="7" t="s">
        <v>8</v>
      </c>
      <c r="E31" s="7"/>
      <c r="F31" s="7"/>
      <c r="G31" s="50">
        <f>SUM(G28:G30)</f>
        <v>0</v>
      </c>
      <c r="H31" s="50">
        <f t="shared" ref="H31:I31" si="15">SUM(H28:H30)</f>
        <v>5000</v>
      </c>
      <c r="I31" s="50">
        <f t="shared" si="15"/>
        <v>5600.0000000000009</v>
      </c>
      <c r="J31" s="50">
        <f t="shared" ref="J31" si="16">SUM(J28:J30)</f>
        <v>6272.0000000000018</v>
      </c>
      <c r="K31" s="50">
        <f t="shared" ref="K31" si="17">SUM(K28:K30)</f>
        <v>7024.6400000000031</v>
      </c>
      <c r="L31" s="50">
        <f t="shared" ref="L31" si="18">SUM(L28:L30)</f>
        <v>7867.5968000000039</v>
      </c>
      <c r="M31" s="148">
        <f t="shared" ref="M31" si="19">SUM(M28:M30)</f>
        <v>8811.7084160000049</v>
      </c>
    </row>
    <row r="32" spans="2:17" ht="15" x14ac:dyDescent="0.25">
      <c r="B32" s="131"/>
      <c r="C32" s="43" t="s">
        <v>16</v>
      </c>
      <c r="D32" s="43"/>
      <c r="E32" s="43"/>
      <c r="F32" s="43"/>
      <c r="G32" s="149">
        <v>0</v>
      </c>
      <c r="H32" s="149">
        <v>20</v>
      </c>
      <c r="I32" s="44">
        <f>I31*I14</f>
        <v>0</v>
      </c>
      <c r="J32" s="44">
        <f>J31*J14</f>
        <v>0</v>
      </c>
      <c r="K32" s="44">
        <f>K31*K14</f>
        <v>0</v>
      </c>
      <c r="L32" s="44">
        <f>L31*L14</f>
        <v>0</v>
      </c>
      <c r="M32" s="152">
        <f>M31*M14</f>
        <v>0</v>
      </c>
    </row>
    <row r="33" spans="2:19" x14ac:dyDescent="0.2">
      <c r="B33" s="131"/>
      <c r="C33" s="7"/>
      <c r="D33" s="7" t="s">
        <v>9</v>
      </c>
      <c r="E33" s="7"/>
      <c r="F33" s="7"/>
      <c r="G33" s="50">
        <f>+G31+G32</f>
        <v>0</v>
      </c>
      <c r="H33" s="50">
        <f>+H31+H32</f>
        <v>5020</v>
      </c>
      <c r="I33" s="50">
        <f>I31+I32</f>
        <v>5600.0000000000009</v>
      </c>
      <c r="J33" s="50">
        <f t="shared" ref="J33:M33" si="20">J31+J32</f>
        <v>6272.0000000000018</v>
      </c>
      <c r="K33" s="50">
        <f t="shared" si="20"/>
        <v>7024.6400000000031</v>
      </c>
      <c r="L33" s="50">
        <f t="shared" si="20"/>
        <v>7867.5968000000039</v>
      </c>
      <c r="M33" s="148">
        <f t="shared" si="20"/>
        <v>8811.7084160000049</v>
      </c>
    </row>
    <row r="34" spans="2:19" ht="9" customHeight="1" x14ac:dyDescent="0.2">
      <c r="B34" s="131"/>
      <c r="C34" s="7"/>
      <c r="D34" s="7"/>
      <c r="E34" s="7"/>
      <c r="F34" s="7"/>
      <c r="G34" s="52"/>
      <c r="H34" s="52"/>
      <c r="I34" s="52"/>
      <c r="J34" s="52"/>
      <c r="K34" s="52"/>
      <c r="L34" s="52"/>
      <c r="M34" s="147"/>
    </row>
    <row r="35" spans="2:19" s="3" customFormat="1" ht="15" x14ac:dyDescent="0.25">
      <c r="B35" s="131" t="s">
        <v>17</v>
      </c>
      <c r="C35" s="7"/>
      <c r="D35" s="7"/>
      <c r="E35" s="7"/>
      <c r="F35" s="7"/>
      <c r="G35" s="149">
        <v>0</v>
      </c>
      <c r="H35" s="149">
        <v>3200</v>
      </c>
      <c r="I35" s="26">
        <f>I31*I15</f>
        <v>3640.0000000000009</v>
      </c>
      <c r="J35" s="26">
        <f>J31*J15</f>
        <v>3995.264000000001</v>
      </c>
      <c r="K35" s="26">
        <f>K31*K15</f>
        <v>4385.2017664000023</v>
      </c>
      <c r="L35" s="26">
        <f>L31*L15</f>
        <v>4813.1974588006433</v>
      </c>
      <c r="M35" s="150">
        <f>M31*M15</f>
        <v>5282.9655307795865</v>
      </c>
      <c r="N35" s="11"/>
      <c r="O35" s="11"/>
      <c r="P35" s="11"/>
      <c r="Q35" s="4"/>
      <c r="R35" s="11"/>
      <c r="S35" s="11"/>
    </row>
    <row r="36" spans="2:19" s="3" customFormat="1" ht="15" x14ac:dyDescent="0.25">
      <c r="B36" s="131" t="s">
        <v>31</v>
      </c>
      <c r="C36" s="7"/>
      <c r="D36" s="7"/>
      <c r="E36" s="7"/>
      <c r="F36" s="7"/>
      <c r="G36" s="149">
        <v>0</v>
      </c>
      <c r="H36" s="149">
        <v>760.52</v>
      </c>
      <c r="I36" s="26">
        <f>I31*I16</f>
        <v>560.00000000000011</v>
      </c>
      <c r="J36" s="26">
        <f>J31*J16</f>
        <v>624.06400000000019</v>
      </c>
      <c r="K36" s="26">
        <f>K31*K16</f>
        <v>695.45692160000033</v>
      </c>
      <c r="L36" s="26">
        <f>L31*L16</f>
        <v>775.01719343104037</v>
      </c>
      <c r="M36" s="150">
        <f>M31*M16</f>
        <v>863.67916035955159</v>
      </c>
      <c r="N36" s="11"/>
      <c r="O36" s="11"/>
      <c r="P36" s="11"/>
      <c r="Q36" s="4"/>
      <c r="R36" s="11"/>
      <c r="S36" s="11"/>
    </row>
    <row r="37" spans="2:19" s="3" customFormat="1" x14ac:dyDescent="0.2">
      <c r="B37" s="131"/>
      <c r="C37" s="7" t="s">
        <v>10</v>
      </c>
      <c r="D37" s="7"/>
      <c r="E37" s="7"/>
      <c r="F37" s="7"/>
      <c r="G37" s="26">
        <f>+G33-G35-G36</f>
        <v>0</v>
      </c>
      <c r="H37" s="26">
        <f t="shared" ref="H37:M37" si="21">+H33-H35-H36</f>
        <v>1059.48</v>
      </c>
      <c r="I37" s="26">
        <f t="shared" si="21"/>
        <v>1400</v>
      </c>
      <c r="J37" s="26">
        <f t="shared" si="21"/>
        <v>1652.6720000000005</v>
      </c>
      <c r="K37" s="26">
        <f t="shared" si="21"/>
        <v>1943.9813120000003</v>
      </c>
      <c r="L37" s="26">
        <f t="shared" si="21"/>
        <v>2279.3821477683205</v>
      </c>
      <c r="M37" s="150">
        <f t="shared" si="21"/>
        <v>2665.0637248608668</v>
      </c>
      <c r="N37" s="11"/>
      <c r="O37" s="11"/>
      <c r="P37" s="11"/>
      <c r="Q37" s="4"/>
      <c r="R37" s="11"/>
      <c r="S37" s="11"/>
    </row>
    <row r="38" spans="2:19" s="3" customFormat="1" ht="9" customHeight="1" x14ac:dyDescent="0.2">
      <c r="B38" s="131"/>
      <c r="C38" s="7"/>
      <c r="D38" s="7"/>
      <c r="E38" s="7"/>
      <c r="F38" s="7"/>
      <c r="G38" s="26"/>
      <c r="H38" s="26"/>
      <c r="I38" s="26"/>
      <c r="J38" s="26"/>
      <c r="K38" s="26"/>
      <c r="L38" s="26"/>
      <c r="M38" s="150"/>
      <c r="N38" s="11"/>
      <c r="O38" s="11"/>
      <c r="P38" s="11"/>
      <c r="Q38" s="4"/>
      <c r="R38" s="11"/>
      <c r="S38" s="11"/>
    </row>
    <row r="39" spans="2:19" s="3" customFormat="1" ht="15" x14ac:dyDescent="0.25">
      <c r="B39" s="131" t="s">
        <v>18</v>
      </c>
      <c r="C39" s="7"/>
      <c r="D39" s="7"/>
      <c r="E39" s="7"/>
      <c r="F39" s="7"/>
      <c r="G39" s="149">
        <v>0</v>
      </c>
      <c r="H39" s="149">
        <v>0</v>
      </c>
      <c r="I39" s="26">
        <f>I20*I37</f>
        <v>0</v>
      </c>
      <c r="J39" s="26">
        <f>J20*J37</f>
        <v>0</v>
      </c>
      <c r="K39" s="26">
        <f>K20*K37</f>
        <v>0</v>
      </c>
      <c r="L39" s="26">
        <f>L20*L37</f>
        <v>0</v>
      </c>
      <c r="M39" s="150">
        <f>M20*M37</f>
        <v>0</v>
      </c>
      <c r="N39" s="11"/>
      <c r="P39" s="11"/>
      <c r="Q39" s="4"/>
      <c r="R39" s="11"/>
      <c r="S39" s="11"/>
    </row>
    <row r="40" spans="2:19" s="3" customFormat="1" ht="15" x14ac:dyDescent="0.25">
      <c r="B40" s="153" t="s">
        <v>42</v>
      </c>
      <c r="C40" s="43"/>
      <c r="D40" s="43"/>
      <c r="E40" s="43"/>
      <c r="F40" s="43"/>
      <c r="G40" s="149">
        <v>0</v>
      </c>
      <c r="H40" s="149">
        <v>0</v>
      </c>
      <c r="I40" s="44">
        <f>-I37*I19</f>
        <v>-14</v>
      </c>
      <c r="J40" s="44">
        <f>-J37*J19</f>
        <v>-16.526720000000005</v>
      </c>
      <c r="K40" s="44">
        <f>-K37*K19</f>
        <v>-19.439813120000004</v>
      </c>
      <c r="L40" s="44">
        <f>-L37*L19</f>
        <v>-22.793821477683206</v>
      </c>
      <c r="M40" s="152">
        <f>-M37*M19</f>
        <v>-26.650637248608668</v>
      </c>
      <c r="N40" s="11"/>
      <c r="O40" s="11"/>
      <c r="P40" s="11"/>
      <c r="Q40" s="4"/>
      <c r="R40" s="11"/>
      <c r="S40" s="11"/>
    </row>
    <row r="41" spans="2:19" s="3" customFormat="1" x14ac:dyDescent="0.2">
      <c r="B41" s="131"/>
      <c r="C41" s="7" t="s">
        <v>11</v>
      </c>
      <c r="D41" s="7"/>
      <c r="E41" s="7"/>
      <c r="F41" s="7"/>
      <c r="G41" s="26">
        <f>G37-G39-G40</f>
        <v>0</v>
      </c>
      <c r="H41" s="26">
        <f>H37-H39-H40</f>
        <v>1059.48</v>
      </c>
      <c r="I41" s="26">
        <f>I37-I39-I40</f>
        <v>1414</v>
      </c>
      <c r="J41" s="26">
        <f>J37-J39-J40</f>
        <v>1669.1987200000005</v>
      </c>
      <c r="K41" s="26">
        <f t="shared" ref="K41:M41" si="22">K37-K39-K40</f>
        <v>1963.4211251200004</v>
      </c>
      <c r="L41" s="26">
        <f t="shared" si="22"/>
        <v>2302.1759692460037</v>
      </c>
      <c r="M41" s="150">
        <f t="shared" si="22"/>
        <v>2691.7143621094756</v>
      </c>
      <c r="N41" s="11"/>
      <c r="O41" s="11"/>
      <c r="P41" s="11"/>
      <c r="Q41" s="4"/>
      <c r="R41" s="11"/>
      <c r="S41" s="11"/>
    </row>
    <row r="42" spans="2:19" s="3" customFormat="1" ht="9" customHeight="1" x14ac:dyDescent="0.2">
      <c r="B42" s="131"/>
      <c r="C42" s="7"/>
      <c r="D42" s="7"/>
      <c r="E42" s="7"/>
      <c r="F42" s="7"/>
      <c r="G42" s="26"/>
      <c r="H42" s="26"/>
      <c r="I42" s="26"/>
      <c r="J42" s="26"/>
      <c r="K42" s="26"/>
      <c r="L42" s="26"/>
      <c r="M42" s="150"/>
      <c r="N42" s="11"/>
      <c r="O42" s="11"/>
      <c r="P42" s="11"/>
      <c r="Q42" s="4"/>
      <c r="R42" s="11"/>
      <c r="S42" s="11"/>
    </row>
    <row r="43" spans="2:19" s="3" customFormat="1" x14ac:dyDescent="0.2">
      <c r="B43" s="153" t="s">
        <v>12</v>
      </c>
      <c r="C43" s="43"/>
      <c r="D43" s="43"/>
      <c r="E43" s="43"/>
      <c r="F43" s="43"/>
      <c r="G43" s="44">
        <f t="shared" ref="G43:M43" si="23">G41*G21</f>
        <v>0</v>
      </c>
      <c r="H43" s="44">
        <f t="shared" si="23"/>
        <v>209.77704</v>
      </c>
      <c r="I43" s="44">
        <f t="shared" si="23"/>
        <v>279.97200000000004</v>
      </c>
      <c r="J43" s="44">
        <f t="shared" si="23"/>
        <v>330.50134656000012</v>
      </c>
      <c r="K43" s="44">
        <f t="shared" si="23"/>
        <v>388.75738277376007</v>
      </c>
      <c r="L43" s="44">
        <f t="shared" si="23"/>
        <v>455.83084191070873</v>
      </c>
      <c r="M43" s="152">
        <f t="shared" si="23"/>
        <v>532.95944369767619</v>
      </c>
      <c r="N43" s="11"/>
      <c r="O43" s="11"/>
      <c r="P43" s="11"/>
      <c r="Q43" s="4"/>
      <c r="R43" s="11"/>
      <c r="S43" s="11"/>
    </row>
    <row r="44" spans="2:19" s="3" customFormat="1" ht="15" thickBot="1" x14ac:dyDescent="0.25">
      <c r="B44" s="142"/>
      <c r="C44" s="154"/>
      <c r="D44" s="154" t="s">
        <v>19</v>
      </c>
      <c r="E44" s="154"/>
      <c r="F44" s="154"/>
      <c r="G44" s="155">
        <f>G41-G43</f>
        <v>0</v>
      </c>
      <c r="H44" s="155">
        <f t="shared" ref="H44:M44" si="24">H41-H43</f>
        <v>849.70296000000008</v>
      </c>
      <c r="I44" s="155">
        <f t="shared" si="24"/>
        <v>1134.028</v>
      </c>
      <c r="J44" s="155">
        <f t="shared" si="24"/>
        <v>1338.6973734400003</v>
      </c>
      <c r="K44" s="155">
        <f t="shared" si="24"/>
        <v>1574.6637423462403</v>
      </c>
      <c r="L44" s="155">
        <f t="shared" si="24"/>
        <v>1846.3451273352948</v>
      </c>
      <c r="M44" s="156">
        <f t="shared" si="24"/>
        <v>2158.7549184117993</v>
      </c>
      <c r="N44" s="11"/>
      <c r="O44" s="11"/>
      <c r="P44" s="11"/>
      <c r="Q44" s="4"/>
      <c r="R44" s="11"/>
      <c r="S44" s="11"/>
    </row>
    <row r="45" spans="2:19" s="3" customFormat="1" x14ac:dyDescent="0.2">
      <c r="G45" s="50"/>
      <c r="H45" s="50"/>
      <c r="I45" s="50"/>
      <c r="J45" s="50"/>
      <c r="K45" s="50"/>
      <c r="L45" s="50"/>
      <c r="M45" s="50"/>
      <c r="Q45" s="4"/>
    </row>
    <row r="47" spans="2:19" s="7" customFormat="1" x14ac:dyDescent="0.2">
      <c r="G47" s="50"/>
      <c r="I47" s="55"/>
      <c r="J47" s="55"/>
      <c r="K47" s="55"/>
      <c r="L47" s="55"/>
      <c r="M47" s="55"/>
      <c r="Q47" s="26"/>
    </row>
    <row r="48" spans="2:19" s="7" customFormat="1" x14ac:dyDescent="0.2">
      <c r="G48" s="50"/>
      <c r="H48" s="26"/>
      <c r="I48" s="26"/>
      <c r="J48" s="26"/>
      <c r="K48" s="26"/>
      <c r="L48" s="26"/>
      <c r="M48" s="26"/>
      <c r="Q48" s="26"/>
    </row>
    <row r="49" spans="2:31" s="7" customFormat="1" x14ac:dyDescent="0.2">
      <c r="G49" s="50"/>
      <c r="H49" s="26"/>
      <c r="I49" s="26"/>
      <c r="J49" s="26"/>
      <c r="K49" s="26"/>
      <c r="L49" s="26"/>
      <c r="M49" s="26"/>
      <c r="Q49" s="26"/>
    </row>
    <row r="50" spans="2:31" s="7" customFormat="1" x14ac:dyDescent="0.2">
      <c r="G50" s="50"/>
      <c r="H50" s="26"/>
      <c r="I50" s="26"/>
      <c r="J50" s="26"/>
      <c r="K50" s="26"/>
      <c r="L50" s="26"/>
      <c r="M50" s="26"/>
      <c r="Q50" s="26"/>
    </row>
    <row r="51" spans="2:31" s="7" customFormat="1" x14ac:dyDescent="0.2">
      <c r="G51" s="50"/>
      <c r="H51" s="26"/>
      <c r="I51" s="26"/>
      <c r="J51" s="26"/>
      <c r="K51" s="26"/>
      <c r="L51" s="26"/>
      <c r="M51" s="26"/>
      <c r="Q51" s="26"/>
    </row>
    <row r="52" spans="2:31" s="7" customFormat="1" x14ac:dyDescent="0.2">
      <c r="I52" s="50"/>
      <c r="J52" s="50"/>
      <c r="K52" s="50"/>
      <c r="L52" s="50"/>
      <c r="M52" s="50"/>
      <c r="Q52" s="26"/>
    </row>
    <row r="53" spans="2:31" s="3" customFormat="1" ht="7.15" customHeight="1" x14ac:dyDescent="0.2">
      <c r="Q53" s="4"/>
    </row>
    <row r="54" spans="2:31" s="3" customFormat="1" ht="14.25" customHeight="1" x14ac:dyDescent="0.2">
      <c r="Q54" s="4"/>
    </row>
    <row r="55" spans="2:31" s="3" customFormat="1" x14ac:dyDescent="0.2"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Q55" s="4"/>
    </row>
    <row r="56" spans="2:31" s="3" customFormat="1" x14ac:dyDescent="0.2"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Q56" s="4"/>
    </row>
    <row r="57" spans="2:31" x14ac:dyDescent="0.2"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</row>
    <row r="58" spans="2:31" s="2" customFormat="1" ht="25.5" x14ac:dyDescent="0.35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5"/>
      <c r="O58" s="5"/>
      <c r="P58" s="5"/>
      <c r="Q58" s="6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2:31" s="2" customFormat="1" ht="25.5" x14ac:dyDescent="0.35"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5"/>
      <c r="O59" s="5"/>
      <c r="P59" s="5"/>
      <c r="Q59" s="6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2:31" x14ac:dyDescent="0.2">
      <c r="I60" s="39"/>
      <c r="J60" s="39"/>
      <c r="K60" s="39"/>
      <c r="L60" s="39"/>
      <c r="M60" s="39"/>
    </row>
    <row r="89" spans="7:17" s="7" customFormat="1" x14ac:dyDescent="0.2">
      <c r="G89" s="50"/>
      <c r="H89" s="50"/>
      <c r="I89" s="50"/>
      <c r="J89" s="50"/>
      <c r="K89" s="50"/>
      <c r="L89" s="50"/>
      <c r="M89" s="50"/>
      <c r="Q89" s="26"/>
    </row>
    <row r="90" spans="7:17" s="7" customFormat="1" x14ac:dyDescent="0.2">
      <c r="G90" s="26"/>
      <c r="H90" s="26"/>
      <c r="I90" s="26"/>
      <c r="J90" s="26"/>
      <c r="K90" s="26"/>
      <c r="L90" s="26"/>
      <c r="M90" s="26"/>
      <c r="Q90" s="26"/>
    </row>
    <row r="91" spans="7:17" s="7" customFormat="1" x14ac:dyDescent="0.2">
      <c r="G91" s="26"/>
      <c r="H91" s="26"/>
      <c r="I91" s="26"/>
      <c r="J91" s="26"/>
      <c r="K91" s="26"/>
      <c r="L91" s="26"/>
      <c r="M91" s="26"/>
      <c r="Q91" s="26"/>
    </row>
    <row r="92" spans="7:17" s="7" customFormat="1" x14ac:dyDescent="0.2">
      <c r="G92" s="26"/>
      <c r="H92" s="26"/>
      <c r="I92" s="26"/>
      <c r="J92" s="26"/>
      <c r="K92" s="26"/>
      <c r="L92" s="26"/>
      <c r="M92" s="26"/>
      <c r="Q92" s="26"/>
    </row>
    <row r="93" spans="7:17" s="7" customFormat="1" ht="7.5" customHeight="1" x14ac:dyDescent="0.2">
      <c r="G93" s="26"/>
      <c r="H93" s="26"/>
      <c r="I93" s="26"/>
      <c r="J93" s="26"/>
      <c r="K93" s="26"/>
      <c r="L93" s="26"/>
      <c r="M93" s="26"/>
      <c r="Q93" s="26"/>
    </row>
    <row r="94" spans="7:17" s="7" customFormat="1" x14ac:dyDescent="0.2">
      <c r="G94" s="26"/>
      <c r="H94" s="26"/>
      <c r="I94" s="26"/>
      <c r="J94" s="26"/>
      <c r="K94" s="26"/>
      <c r="L94" s="26"/>
      <c r="M94" s="26"/>
      <c r="Q94" s="26"/>
    </row>
    <row r="95" spans="7:17" s="7" customFormat="1" x14ac:dyDescent="0.2">
      <c r="G95" s="26"/>
      <c r="H95" s="26"/>
      <c r="I95" s="26"/>
      <c r="J95" s="26"/>
      <c r="K95" s="26"/>
      <c r="L95" s="26"/>
      <c r="M95" s="26"/>
      <c r="Q95" s="26"/>
    </row>
    <row r="96" spans="7:17" s="7" customFormat="1" x14ac:dyDescent="0.2">
      <c r="G96" s="50"/>
      <c r="H96" s="50"/>
      <c r="I96" s="50"/>
      <c r="J96" s="50"/>
      <c r="K96" s="50"/>
      <c r="L96" s="50"/>
      <c r="M96" s="50"/>
      <c r="Q96" s="26"/>
    </row>
    <row r="97" spans="2:17" s="7" customFormat="1" x14ac:dyDescent="0.2">
      <c r="G97" s="50"/>
      <c r="H97" s="50"/>
      <c r="I97" s="50"/>
      <c r="J97" s="50"/>
      <c r="K97" s="50"/>
      <c r="L97" s="50"/>
      <c r="M97" s="50"/>
      <c r="Q97" s="26"/>
    </row>
    <row r="98" spans="2:17" s="7" customFormat="1" x14ac:dyDescent="0.2">
      <c r="G98" s="50"/>
      <c r="H98" s="50"/>
      <c r="I98" s="50"/>
      <c r="J98" s="50"/>
      <c r="K98" s="50"/>
      <c r="L98" s="50"/>
      <c r="M98" s="50"/>
      <c r="Q98" s="26"/>
    </row>
    <row r="99" spans="2:17" s="7" customFormat="1" x14ac:dyDescent="0.2">
      <c r="G99" s="26"/>
      <c r="H99" s="26"/>
      <c r="I99" s="26"/>
      <c r="J99" s="26"/>
      <c r="K99" s="26"/>
      <c r="L99" s="26"/>
      <c r="M99" s="26"/>
      <c r="Q99" s="26"/>
    </row>
    <row r="100" spans="2:17" s="7" customFormat="1" x14ac:dyDescent="0.2">
      <c r="G100" s="26"/>
      <c r="H100" s="26"/>
      <c r="I100" s="26"/>
      <c r="J100" s="26"/>
      <c r="K100" s="26"/>
      <c r="L100" s="26"/>
      <c r="M100" s="26"/>
      <c r="Q100" s="26"/>
    </row>
    <row r="101" spans="2:17" s="7" customFormat="1" x14ac:dyDescent="0.2">
      <c r="G101" s="26"/>
      <c r="H101" s="26"/>
      <c r="I101" s="26"/>
      <c r="J101" s="26"/>
      <c r="K101" s="26"/>
      <c r="L101" s="26"/>
      <c r="M101" s="26"/>
      <c r="Q101" s="26"/>
    </row>
    <row r="102" spans="2:17" s="7" customFormat="1" x14ac:dyDescent="0.2">
      <c r="G102" s="26"/>
      <c r="H102" s="26"/>
      <c r="I102" s="26"/>
      <c r="J102" s="26"/>
      <c r="K102" s="26"/>
      <c r="L102" s="26"/>
      <c r="M102" s="26"/>
      <c r="Q102" s="26"/>
    </row>
    <row r="103" spans="2:17" s="7" customFormat="1" ht="7.5" customHeight="1" x14ac:dyDescent="0.2">
      <c r="G103" s="26"/>
      <c r="H103" s="26"/>
      <c r="I103" s="26"/>
      <c r="J103" s="26"/>
      <c r="K103" s="26"/>
      <c r="L103" s="26"/>
      <c r="M103" s="26"/>
      <c r="Q103" s="26"/>
    </row>
    <row r="104" spans="2:17" s="7" customFormat="1" x14ac:dyDescent="0.2">
      <c r="G104" s="26"/>
      <c r="H104" s="26"/>
      <c r="I104" s="26"/>
      <c r="J104" s="26"/>
      <c r="K104" s="26"/>
      <c r="L104" s="26"/>
      <c r="M104" s="26"/>
      <c r="Q104" s="26"/>
    </row>
    <row r="105" spans="2:17" s="7" customFormat="1" x14ac:dyDescent="0.2">
      <c r="G105" s="26"/>
      <c r="H105" s="26"/>
      <c r="I105" s="26"/>
      <c r="J105" s="26"/>
      <c r="K105" s="26"/>
      <c r="L105" s="26"/>
      <c r="M105" s="26"/>
      <c r="Q105" s="26"/>
    </row>
    <row r="106" spans="2:17" s="7" customFormat="1" x14ac:dyDescent="0.2">
      <c r="G106" s="26"/>
      <c r="H106" s="26"/>
      <c r="I106" s="26"/>
      <c r="J106" s="26"/>
      <c r="K106" s="26"/>
      <c r="L106" s="26"/>
      <c r="M106" s="26"/>
      <c r="Q106" s="26"/>
    </row>
    <row r="107" spans="2:17" s="7" customFormat="1" x14ac:dyDescent="0.2">
      <c r="G107" s="50"/>
      <c r="H107" s="50"/>
      <c r="I107" s="50"/>
      <c r="J107" s="50"/>
      <c r="K107" s="50"/>
      <c r="L107" s="50"/>
      <c r="M107" s="50"/>
      <c r="Q107" s="26"/>
    </row>
    <row r="108" spans="2:17" ht="9.75" customHeight="1" x14ac:dyDescent="0.2">
      <c r="G108" s="52"/>
      <c r="H108" s="52"/>
      <c r="I108" s="52"/>
      <c r="J108" s="52"/>
      <c r="K108" s="52"/>
      <c r="L108" s="52"/>
      <c r="M108" s="52"/>
    </row>
    <row r="109" spans="2:17" x14ac:dyDescent="0.2">
      <c r="G109" s="52"/>
      <c r="H109" s="52"/>
      <c r="I109" s="52"/>
      <c r="J109" s="52"/>
      <c r="K109" s="52"/>
      <c r="L109" s="52"/>
      <c r="M109" s="26"/>
    </row>
    <row r="110" spans="2:17" x14ac:dyDescent="0.2">
      <c r="B110" s="29"/>
      <c r="C110" s="29"/>
      <c r="D110" s="29"/>
      <c r="E110" s="29"/>
      <c r="F110" s="29"/>
      <c r="G110" s="53"/>
      <c r="H110" s="53"/>
      <c r="I110" s="53"/>
      <c r="J110" s="53"/>
      <c r="K110" s="53"/>
      <c r="L110" s="53"/>
      <c r="M110" s="53"/>
    </row>
    <row r="111" spans="2:17" x14ac:dyDescent="0.2">
      <c r="B111" s="29"/>
      <c r="C111" s="29"/>
      <c r="D111" s="29"/>
      <c r="E111" s="29"/>
      <c r="F111" s="29"/>
      <c r="G111" s="53"/>
      <c r="H111" s="53"/>
      <c r="I111" s="53"/>
      <c r="J111" s="53"/>
      <c r="K111" s="53"/>
      <c r="L111" s="53"/>
      <c r="M111" s="53"/>
    </row>
    <row r="112" spans="2:17" ht="6" customHeight="1" x14ac:dyDescent="0.2">
      <c r="B112" s="29"/>
      <c r="C112" s="29"/>
      <c r="D112" s="29"/>
      <c r="E112" s="29"/>
      <c r="F112" s="29"/>
      <c r="G112" s="53"/>
      <c r="H112" s="53"/>
      <c r="I112" s="53"/>
      <c r="J112" s="53"/>
      <c r="K112" s="53"/>
      <c r="L112" s="53"/>
      <c r="M112" s="53"/>
    </row>
    <row r="113" spans="2:17" s="15" customFormat="1" ht="25.5" x14ac:dyDescent="0.35">
      <c r="B113" s="83"/>
      <c r="C113" s="83"/>
      <c r="D113" s="83"/>
      <c r="E113" s="83"/>
      <c r="F113" s="83"/>
      <c r="G113" s="84"/>
      <c r="H113" s="84"/>
      <c r="I113" s="84"/>
      <c r="J113" s="84"/>
      <c r="K113" s="84"/>
      <c r="L113" s="84"/>
      <c r="M113" s="84"/>
      <c r="Q113" s="27"/>
    </row>
    <row r="114" spans="2:17" s="15" customFormat="1" ht="25.5" x14ac:dyDescent="0.35">
      <c r="B114" s="83"/>
      <c r="C114" s="83"/>
      <c r="D114" s="83"/>
      <c r="E114" s="83"/>
      <c r="F114" s="83"/>
      <c r="G114" s="84"/>
      <c r="H114" s="84"/>
      <c r="I114" s="84"/>
      <c r="J114" s="84"/>
      <c r="K114" s="84"/>
      <c r="L114" s="84"/>
      <c r="M114" s="84"/>
      <c r="Q114" s="27"/>
    </row>
    <row r="115" spans="2:17" s="7" customFormat="1" x14ac:dyDescent="0.2">
      <c r="G115" s="85"/>
      <c r="H115" s="85"/>
      <c r="I115" s="85"/>
      <c r="J115" s="85"/>
      <c r="K115" s="85"/>
      <c r="L115" s="85"/>
      <c r="M115" s="85"/>
      <c r="Q115" s="26"/>
    </row>
    <row r="116" spans="2:17" s="7" customFormat="1" x14ac:dyDescent="0.2">
      <c r="G116" s="85"/>
      <c r="H116" s="85"/>
      <c r="I116" s="85"/>
      <c r="J116" s="85"/>
      <c r="K116" s="85"/>
      <c r="L116" s="85"/>
      <c r="M116" s="85"/>
      <c r="Q116" s="26"/>
    </row>
    <row r="117" spans="2:17" s="7" customFormat="1" x14ac:dyDescent="0.2">
      <c r="G117" s="52"/>
      <c r="H117" s="52"/>
      <c r="I117" s="77"/>
      <c r="J117" s="77"/>
      <c r="K117" s="77"/>
      <c r="L117" s="77"/>
      <c r="M117" s="77"/>
      <c r="Q117" s="26"/>
    </row>
    <row r="118" spans="2:17" s="7" customFormat="1" x14ac:dyDescent="0.2">
      <c r="G118" s="86"/>
      <c r="H118" s="86"/>
      <c r="I118" s="87"/>
      <c r="J118" s="87"/>
      <c r="K118" s="87"/>
      <c r="L118" s="87"/>
      <c r="M118" s="87"/>
      <c r="Q118" s="26"/>
    </row>
    <row r="119" spans="2:17" s="7" customFormat="1" ht="7.5" customHeight="1" x14ac:dyDescent="0.2">
      <c r="G119" s="85"/>
      <c r="H119" s="85"/>
      <c r="I119" s="85"/>
      <c r="J119" s="85"/>
      <c r="K119" s="85"/>
      <c r="L119" s="85"/>
      <c r="M119" s="85"/>
      <c r="Q119" s="26"/>
    </row>
    <row r="120" spans="2:17" s="7" customFormat="1" x14ac:dyDescent="0.2">
      <c r="F120" s="88"/>
      <c r="G120" s="85"/>
      <c r="H120" s="85"/>
      <c r="I120" s="71"/>
      <c r="J120" s="71"/>
      <c r="K120" s="71"/>
      <c r="L120" s="71"/>
      <c r="M120" s="71"/>
      <c r="Q120" s="26"/>
    </row>
    <row r="121" spans="2:17" s="7" customFormat="1" x14ac:dyDescent="0.2">
      <c r="F121" s="26"/>
      <c r="I121" s="55"/>
      <c r="J121" s="55"/>
      <c r="K121" s="55"/>
      <c r="L121" s="55"/>
      <c r="M121" s="55"/>
      <c r="Q121" s="26"/>
    </row>
    <row r="122" spans="2:17" s="7" customFormat="1" ht="7.5" customHeight="1" x14ac:dyDescent="0.2">
      <c r="F122" s="26"/>
      <c r="I122" s="55"/>
      <c r="J122" s="55"/>
      <c r="K122" s="55"/>
      <c r="L122" s="55"/>
      <c r="M122" s="55"/>
      <c r="Q122" s="26"/>
    </row>
    <row r="123" spans="2:17" s="7" customFormat="1" x14ac:dyDescent="0.2">
      <c r="F123" s="26"/>
      <c r="I123" s="55"/>
      <c r="J123" s="55"/>
      <c r="K123" s="55"/>
      <c r="L123" s="55"/>
      <c r="M123" s="55"/>
      <c r="Q123" s="26"/>
    </row>
    <row r="124" spans="2:17" s="7" customFormat="1" x14ac:dyDescent="0.2">
      <c r="F124" s="26"/>
      <c r="I124" s="55"/>
      <c r="J124" s="55"/>
      <c r="K124" s="55"/>
      <c r="L124" s="55"/>
      <c r="M124" s="55"/>
      <c r="Q124" s="26"/>
    </row>
    <row r="125" spans="2:17" s="7" customFormat="1" x14ac:dyDescent="0.2">
      <c r="F125" s="26"/>
      <c r="I125" s="55"/>
      <c r="J125" s="55"/>
      <c r="K125" s="55"/>
      <c r="L125" s="55"/>
      <c r="M125" s="55"/>
      <c r="Q125" s="26"/>
    </row>
    <row r="126" spans="2:17" s="7" customFormat="1" ht="8.25" customHeight="1" x14ac:dyDescent="0.2">
      <c r="F126" s="26"/>
      <c r="I126" s="55"/>
      <c r="J126" s="55"/>
      <c r="K126" s="55"/>
      <c r="L126" s="55"/>
      <c r="M126" s="55"/>
      <c r="Q126" s="26"/>
    </row>
    <row r="127" spans="2:17" s="7" customFormat="1" x14ac:dyDescent="0.2">
      <c r="F127" s="26"/>
      <c r="I127" s="55"/>
      <c r="J127" s="55"/>
      <c r="K127" s="55"/>
      <c r="L127" s="55"/>
      <c r="M127" s="55"/>
      <c r="Q127" s="26"/>
    </row>
    <row r="128" spans="2:17" s="7" customFormat="1" x14ac:dyDescent="0.2">
      <c r="F128" s="26"/>
      <c r="I128" s="55"/>
      <c r="J128" s="55"/>
      <c r="K128" s="55"/>
      <c r="L128" s="55"/>
      <c r="M128" s="55"/>
      <c r="Q128" s="26"/>
    </row>
    <row r="129" spans="6:17" s="7" customFormat="1" x14ac:dyDescent="0.2">
      <c r="F129" s="26"/>
      <c r="I129" s="55"/>
      <c r="J129" s="55"/>
      <c r="K129" s="55"/>
      <c r="L129" s="55"/>
      <c r="M129" s="55"/>
      <c r="Q129" s="26"/>
    </row>
    <row r="130" spans="6:17" s="7" customFormat="1" x14ac:dyDescent="0.2">
      <c r="F130" s="26"/>
      <c r="I130" s="55"/>
      <c r="J130" s="55"/>
      <c r="K130" s="55"/>
      <c r="L130" s="55"/>
      <c r="M130" s="55"/>
      <c r="Q130" s="26"/>
    </row>
    <row r="131" spans="6:17" s="7" customFormat="1" x14ac:dyDescent="0.2">
      <c r="F131" s="26"/>
      <c r="I131" s="26"/>
      <c r="J131" s="26"/>
      <c r="K131" s="26"/>
      <c r="L131" s="26"/>
      <c r="M131" s="26"/>
      <c r="Q131" s="26"/>
    </row>
    <row r="132" spans="6:17" s="7" customFormat="1" ht="6.75" customHeight="1" x14ac:dyDescent="0.2">
      <c r="F132" s="26"/>
      <c r="I132" s="55"/>
      <c r="J132" s="55"/>
      <c r="K132" s="55"/>
      <c r="L132" s="55"/>
      <c r="M132" s="55"/>
      <c r="Q132" s="26"/>
    </row>
    <row r="133" spans="6:17" s="7" customFormat="1" x14ac:dyDescent="0.2">
      <c r="F133" s="26"/>
      <c r="I133" s="26"/>
      <c r="J133" s="26"/>
      <c r="K133" s="26"/>
      <c r="L133" s="26"/>
      <c r="M133" s="26"/>
      <c r="Q133" s="26"/>
    </row>
    <row r="134" spans="6:17" s="7" customFormat="1" x14ac:dyDescent="0.2">
      <c r="F134" s="26"/>
      <c r="I134" s="26"/>
      <c r="J134" s="26"/>
      <c r="K134" s="26"/>
      <c r="L134" s="26"/>
      <c r="M134" s="26"/>
      <c r="Q134" s="26"/>
    </row>
    <row r="135" spans="6:17" s="7" customFormat="1" ht="6.75" customHeight="1" x14ac:dyDescent="0.2">
      <c r="F135" s="26"/>
      <c r="I135" s="55"/>
      <c r="J135" s="55"/>
      <c r="K135" s="55"/>
      <c r="L135" s="55"/>
      <c r="M135" s="55"/>
      <c r="Q135" s="26"/>
    </row>
    <row r="136" spans="6:17" s="7" customFormat="1" x14ac:dyDescent="0.2">
      <c r="F136" s="26"/>
      <c r="I136" s="55"/>
      <c r="J136" s="55"/>
      <c r="K136" s="55"/>
      <c r="L136" s="55"/>
      <c r="M136" s="55"/>
      <c r="Q136" s="26"/>
    </row>
    <row r="137" spans="6:17" s="7" customFormat="1" x14ac:dyDescent="0.2">
      <c r="F137" s="26"/>
      <c r="I137" s="55"/>
      <c r="J137" s="55"/>
      <c r="K137" s="55"/>
      <c r="L137" s="55"/>
      <c r="M137" s="55"/>
      <c r="Q137" s="26"/>
    </row>
    <row r="138" spans="6:17" s="7" customFormat="1" x14ac:dyDescent="0.2">
      <c r="F138" s="26"/>
      <c r="I138" s="26"/>
      <c r="J138" s="26"/>
      <c r="K138" s="26"/>
      <c r="L138" s="26"/>
      <c r="M138" s="26"/>
      <c r="Q138" s="26"/>
    </row>
    <row r="139" spans="6:17" s="7" customFormat="1" x14ac:dyDescent="0.2">
      <c r="F139" s="26"/>
      <c r="I139" s="55"/>
      <c r="J139" s="55"/>
      <c r="K139" s="55"/>
      <c r="L139" s="55"/>
      <c r="M139" s="55"/>
      <c r="Q139" s="26"/>
    </row>
    <row r="140" spans="6:17" s="7" customFormat="1" ht="6.75" customHeight="1" x14ac:dyDescent="0.2">
      <c r="F140" s="26"/>
      <c r="I140" s="56"/>
      <c r="J140" s="56"/>
      <c r="K140" s="56"/>
      <c r="L140" s="56"/>
      <c r="M140" s="56"/>
      <c r="Q140" s="26"/>
    </row>
    <row r="141" spans="6:17" s="7" customFormat="1" x14ac:dyDescent="0.2">
      <c r="F141" s="26"/>
      <c r="I141" s="50"/>
      <c r="J141" s="50"/>
      <c r="K141" s="50"/>
      <c r="L141" s="50"/>
      <c r="M141" s="50"/>
      <c r="Q141" s="26"/>
    </row>
    <row r="142" spans="6:17" s="7" customFormat="1" x14ac:dyDescent="0.2">
      <c r="F142" s="26"/>
      <c r="I142" s="52"/>
      <c r="J142" s="52"/>
      <c r="K142" s="52"/>
      <c r="L142" s="52"/>
      <c r="M142" s="52"/>
      <c r="Q142" s="26"/>
    </row>
    <row r="143" spans="6:17" s="7" customFormat="1" x14ac:dyDescent="0.2">
      <c r="F143" s="26"/>
      <c r="G143" s="77"/>
      <c r="H143" s="77"/>
      <c r="I143" s="77"/>
      <c r="J143" s="77"/>
      <c r="K143" s="77"/>
      <c r="L143" s="77"/>
      <c r="M143" s="77"/>
      <c r="Q143" s="26"/>
    </row>
    <row r="144" spans="6:17" s="7" customFormat="1" ht="15.75" customHeight="1" x14ac:dyDescent="0.2">
      <c r="F144" s="26"/>
      <c r="G144" s="65"/>
      <c r="H144" s="65"/>
      <c r="I144" s="65"/>
      <c r="J144" s="65"/>
      <c r="K144" s="65"/>
      <c r="L144" s="65"/>
      <c r="M144" s="65"/>
      <c r="Q144" s="26"/>
    </row>
    <row r="145" spans="6:17" s="7" customFormat="1" ht="15.75" customHeight="1" x14ac:dyDescent="0.2">
      <c r="F145" s="26"/>
      <c r="Q145" s="26"/>
    </row>
    <row r="146" spans="6:17" s="7" customFormat="1" ht="15.75" customHeight="1" x14ac:dyDescent="0.2">
      <c r="G146" s="40"/>
      <c r="H146" s="40"/>
      <c r="I146" s="40"/>
      <c r="J146" s="40"/>
      <c r="K146" s="40"/>
      <c r="L146" s="40"/>
      <c r="M146" s="40"/>
      <c r="Q146" s="26"/>
    </row>
    <row r="147" spans="6:17" s="7" customFormat="1" ht="15.75" customHeight="1" x14ac:dyDescent="0.2">
      <c r="G147" s="40"/>
      <c r="H147" s="40"/>
      <c r="I147" s="40"/>
      <c r="J147" s="40"/>
      <c r="K147" s="40"/>
      <c r="L147" s="40"/>
      <c r="M147" s="40"/>
      <c r="Q147" s="26"/>
    </row>
    <row r="148" spans="6:17" s="7" customFormat="1" ht="15.75" customHeight="1" x14ac:dyDescent="0.2">
      <c r="G148" s="40"/>
      <c r="H148" s="40"/>
      <c r="I148" s="40"/>
      <c r="J148" s="40"/>
      <c r="K148" s="40"/>
      <c r="L148" s="40"/>
      <c r="M148" s="40"/>
      <c r="Q148" s="26"/>
    </row>
    <row r="149" spans="6:17" s="7" customFormat="1" ht="6" customHeight="1" x14ac:dyDescent="0.2">
      <c r="G149" s="72"/>
      <c r="H149" s="72"/>
      <c r="I149" s="72"/>
      <c r="J149" s="72"/>
      <c r="K149" s="72"/>
      <c r="L149" s="72"/>
      <c r="M149" s="72"/>
      <c r="Q149" s="26"/>
    </row>
    <row r="150" spans="6:17" s="7" customFormat="1" ht="15.75" customHeight="1" x14ac:dyDescent="0.2">
      <c r="G150" s="69"/>
      <c r="H150" s="69"/>
      <c r="I150" s="69"/>
      <c r="J150" s="69"/>
      <c r="K150" s="69"/>
      <c r="L150" s="69"/>
      <c r="M150" s="69"/>
      <c r="Q150" s="26"/>
    </row>
    <row r="151" spans="6:17" s="7" customFormat="1" ht="15.75" customHeight="1" x14ac:dyDescent="0.2">
      <c r="G151" s="40"/>
      <c r="H151" s="40"/>
      <c r="I151" s="40"/>
      <c r="J151" s="40"/>
      <c r="K151" s="40"/>
      <c r="L151" s="40"/>
      <c r="M151" s="40"/>
      <c r="Q151" s="26"/>
    </row>
    <row r="152" spans="6:17" s="7" customFormat="1" ht="6" customHeight="1" x14ac:dyDescent="0.2">
      <c r="G152" s="72"/>
      <c r="H152" s="72"/>
      <c r="I152" s="72"/>
      <c r="J152" s="72"/>
      <c r="K152" s="72"/>
      <c r="L152" s="72"/>
      <c r="M152" s="72"/>
      <c r="Q152" s="26"/>
    </row>
    <row r="153" spans="6:17" s="7" customFormat="1" ht="15.75" customHeight="1" x14ac:dyDescent="0.2">
      <c r="G153" s="69"/>
      <c r="H153" s="69"/>
      <c r="I153" s="69"/>
      <c r="J153" s="69"/>
      <c r="K153" s="69"/>
      <c r="L153" s="69"/>
      <c r="M153" s="69"/>
      <c r="Q153" s="26"/>
    </row>
    <row r="154" spans="6:17" s="7" customFormat="1" ht="15.75" customHeight="1" x14ac:dyDescent="0.2">
      <c r="G154" s="40"/>
      <c r="H154" s="40"/>
      <c r="I154" s="40"/>
      <c r="J154" s="40"/>
      <c r="K154" s="40"/>
      <c r="L154" s="40"/>
      <c r="M154" s="40"/>
      <c r="Q154" s="26"/>
    </row>
    <row r="155" spans="6:17" s="7" customFormat="1" ht="6.75" customHeight="1" x14ac:dyDescent="0.2">
      <c r="F155" s="26"/>
      <c r="Q155" s="26"/>
    </row>
    <row r="156" spans="6:17" s="7" customFormat="1" x14ac:dyDescent="0.2">
      <c r="Q156" s="26"/>
    </row>
    <row r="157" spans="6:17" s="7" customFormat="1" x14ac:dyDescent="0.2">
      <c r="G157" s="89"/>
      <c r="H157" s="40"/>
      <c r="I157" s="40"/>
      <c r="J157" s="40"/>
      <c r="K157" s="40"/>
      <c r="L157" s="40"/>
      <c r="M157" s="40"/>
      <c r="Q157" s="26"/>
    </row>
    <row r="158" spans="6:17" s="7" customFormat="1" x14ac:dyDescent="0.2">
      <c r="G158" s="89"/>
      <c r="H158" s="40"/>
      <c r="I158" s="40"/>
      <c r="J158" s="40"/>
      <c r="K158" s="40"/>
      <c r="L158" s="40"/>
      <c r="M158" s="40"/>
      <c r="Q158" s="26"/>
    </row>
    <row r="159" spans="6:17" s="7" customFormat="1" x14ac:dyDescent="0.2">
      <c r="G159" s="89"/>
      <c r="H159" s="40"/>
      <c r="I159" s="40"/>
      <c r="J159" s="40"/>
      <c r="K159" s="40"/>
      <c r="L159" s="40"/>
      <c r="M159" s="40"/>
      <c r="Q159" s="26"/>
    </row>
    <row r="160" spans="6:17" s="7" customFormat="1" x14ac:dyDescent="0.2">
      <c r="G160" s="89"/>
      <c r="H160" s="40"/>
      <c r="I160" s="40"/>
      <c r="J160" s="40"/>
      <c r="K160" s="40"/>
      <c r="L160" s="40"/>
      <c r="M160" s="40"/>
      <c r="Q160" s="26"/>
    </row>
    <row r="161" spans="2:17" s="7" customFormat="1" ht="6.75" customHeight="1" x14ac:dyDescent="0.2">
      <c r="Q161" s="26"/>
    </row>
    <row r="162" spans="2:17" s="7" customFormat="1" x14ac:dyDescent="0.2">
      <c r="Q162" s="26"/>
    </row>
    <row r="163" spans="2:17" s="7" customFormat="1" x14ac:dyDescent="0.2">
      <c r="G163" s="40"/>
      <c r="H163" s="40"/>
      <c r="I163" s="40"/>
      <c r="J163" s="40"/>
      <c r="K163" s="40"/>
      <c r="L163" s="40"/>
      <c r="M163" s="40"/>
      <c r="Q163" s="26"/>
    </row>
    <row r="164" spans="2:17" s="7" customFormat="1" x14ac:dyDescent="0.2">
      <c r="G164" s="40"/>
      <c r="H164" s="40"/>
      <c r="I164" s="40"/>
      <c r="J164" s="40"/>
      <c r="K164" s="40"/>
      <c r="L164" s="40"/>
      <c r="M164" s="40"/>
      <c r="Q164" s="26"/>
    </row>
    <row r="165" spans="2:17" s="7" customFormat="1" x14ac:dyDescent="0.2">
      <c r="G165" s="40"/>
      <c r="H165" s="40"/>
      <c r="I165" s="40"/>
      <c r="J165" s="40"/>
      <c r="K165" s="40"/>
      <c r="L165" s="40"/>
      <c r="M165" s="40"/>
      <c r="Q165" s="26"/>
    </row>
    <row r="166" spans="2:17" s="7" customFormat="1" ht="6.75" customHeight="1" x14ac:dyDescent="0.2">
      <c r="Q166" s="26"/>
    </row>
    <row r="167" spans="2:17" s="7" customFormat="1" x14ac:dyDescent="0.2">
      <c r="Q167" s="26"/>
    </row>
    <row r="168" spans="2:17" s="7" customFormat="1" x14ac:dyDescent="0.2">
      <c r="G168" s="90"/>
      <c r="H168" s="90"/>
      <c r="I168" s="90"/>
      <c r="J168" s="90"/>
      <c r="K168" s="90"/>
      <c r="L168" s="90"/>
      <c r="M168" s="90"/>
      <c r="Q168" s="26"/>
    </row>
    <row r="169" spans="2:17" s="7" customFormat="1" x14ac:dyDescent="0.2">
      <c r="G169" s="90"/>
      <c r="H169" s="90"/>
      <c r="I169" s="90"/>
      <c r="J169" s="90"/>
      <c r="K169" s="90"/>
      <c r="L169" s="90"/>
      <c r="M169" s="90"/>
      <c r="Q169" s="26"/>
    </row>
    <row r="170" spans="2:17" s="7" customFormat="1" x14ac:dyDescent="0.2">
      <c r="G170" s="72"/>
      <c r="H170" s="72"/>
      <c r="I170" s="72"/>
      <c r="J170" s="72"/>
      <c r="K170" s="72"/>
      <c r="L170" s="72"/>
      <c r="M170" s="72"/>
      <c r="Q170" s="26"/>
    </row>
    <row r="171" spans="2:17" s="7" customFormat="1" x14ac:dyDescent="0.2">
      <c r="G171" s="69"/>
      <c r="H171" s="69"/>
      <c r="I171" s="69"/>
      <c r="J171" s="69"/>
      <c r="K171" s="69"/>
      <c r="L171" s="69"/>
      <c r="M171" s="69"/>
      <c r="Q171" s="26"/>
    </row>
    <row r="172" spans="2:17" s="7" customFormat="1" x14ac:dyDescent="0.2">
      <c r="G172" s="69"/>
      <c r="H172" s="69"/>
      <c r="I172" s="69"/>
      <c r="J172" s="69"/>
      <c r="K172" s="69"/>
      <c r="L172" s="69"/>
      <c r="M172" s="69"/>
      <c r="Q172" s="26"/>
    </row>
    <row r="173" spans="2:17" s="7" customFormat="1" x14ac:dyDescent="0.2">
      <c r="G173" s="69"/>
      <c r="H173" s="69"/>
      <c r="I173" s="69"/>
      <c r="J173" s="69"/>
      <c r="K173" s="69"/>
      <c r="L173" s="69"/>
      <c r="M173" s="26"/>
      <c r="Q173" s="26"/>
    </row>
    <row r="174" spans="2:17" s="7" customFormat="1" x14ac:dyDescent="0.2"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Q174" s="26"/>
    </row>
    <row r="175" spans="2:17" s="7" customFormat="1" x14ac:dyDescent="0.2"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Q175" s="26"/>
    </row>
    <row r="176" spans="2:17" s="7" customFormat="1" x14ac:dyDescent="0.2">
      <c r="B176" s="74"/>
      <c r="C176" s="74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Q176" s="26"/>
    </row>
    <row r="177" spans="2:17" s="15" customFormat="1" ht="25.5" x14ac:dyDescent="0.35"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Q177" s="27"/>
    </row>
    <row r="178" spans="2:17" s="15" customFormat="1" ht="25.5" x14ac:dyDescent="0.35"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Q178" s="27"/>
    </row>
    <row r="179" spans="2:17" s="7" customFormat="1" x14ac:dyDescent="0.2">
      <c r="Q179" s="26"/>
    </row>
    <row r="180" spans="2:17" s="7" customFormat="1" x14ac:dyDescent="0.2">
      <c r="Q180" s="26"/>
    </row>
    <row r="181" spans="2:17" s="7" customFormat="1" x14ac:dyDescent="0.2">
      <c r="I181" s="65"/>
      <c r="J181" s="65"/>
      <c r="K181" s="65"/>
      <c r="L181" s="65"/>
      <c r="M181" s="65"/>
      <c r="Q181" s="26"/>
    </row>
    <row r="182" spans="2:17" s="7" customFormat="1" ht="6.75" customHeight="1" x14ac:dyDescent="0.2">
      <c r="Q182" s="26"/>
    </row>
    <row r="183" spans="2:17" s="7" customFormat="1" x14ac:dyDescent="0.2">
      <c r="I183" s="50"/>
      <c r="J183" s="50"/>
      <c r="K183" s="50"/>
      <c r="L183" s="50"/>
      <c r="M183" s="50"/>
      <c r="Q183" s="26"/>
    </row>
    <row r="184" spans="2:17" s="7" customFormat="1" x14ac:dyDescent="0.2">
      <c r="I184" s="26"/>
      <c r="J184" s="26"/>
      <c r="K184" s="26"/>
      <c r="L184" s="26"/>
      <c r="M184" s="26"/>
      <c r="Q184" s="26"/>
    </row>
    <row r="185" spans="2:17" s="7" customFormat="1" x14ac:dyDescent="0.2">
      <c r="I185" s="50"/>
      <c r="J185" s="50"/>
      <c r="K185" s="50"/>
      <c r="L185" s="50"/>
      <c r="M185" s="50"/>
      <c r="Q185" s="26"/>
    </row>
    <row r="186" spans="2:17" s="7" customFormat="1" ht="8.65" customHeight="1" x14ac:dyDescent="0.2">
      <c r="I186" s="52"/>
      <c r="J186" s="52"/>
      <c r="K186" s="52"/>
      <c r="L186" s="52"/>
      <c r="M186" s="52"/>
      <c r="Q186" s="26"/>
    </row>
    <row r="187" spans="2:17" s="7" customFormat="1" x14ac:dyDescent="0.2">
      <c r="I187" s="26"/>
      <c r="J187" s="26"/>
      <c r="K187" s="26"/>
      <c r="L187" s="26"/>
      <c r="M187" s="26"/>
      <c r="Q187" s="26"/>
    </row>
    <row r="188" spans="2:17" s="7" customFormat="1" x14ac:dyDescent="0.2">
      <c r="I188" s="26"/>
      <c r="J188" s="26"/>
      <c r="K188" s="26"/>
      <c r="L188" s="26"/>
      <c r="M188" s="26"/>
      <c r="Q188" s="26"/>
    </row>
    <row r="189" spans="2:17" s="7" customFormat="1" x14ac:dyDescent="0.2">
      <c r="I189" s="26"/>
      <c r="J189" s="26"/>
      <c r="K189" s="26"/>
      <c r="L189" s="26"/>
      <c r="M189" s="26"/>
      <c r="Q189" s="26"/>
    </row>
    <row r="190" spans="2:17" s="7" customFormat="1" x14ac:dyDescent="0.2">
      <c r="I190" s="26"/>
      <c r="J190" s="26"/>
      <c r="K190" s="26"/>
      <c r="L190" s="26"/>
      <c r="M190" s="26"/>
      <c r="Q190" s="26"/>
    </row>
    <row r="191" spans="2:17" s="7" customFormat="1" x14ac:dyDescent="0.2">
      <c r="I191" s="40"/>
      <c r="J191" s="40"/>
      <c r="K191" s="40"/>
      <c r="L191" s="40"/>
      <c r="M191" s="40"/>
      <c r="Q191" s="26"/>
    </row>
    <row r="192" spans="2:17" s="7" customFormat="1" ht="9" customHeight="1" x14ac:dyDescent="0.2">
      <c r="I192" s="91"/>
      <c r="J192" s="91"/>
      <c r="K192" s="91"/>
      <c r="L192" s="91"/>
      <c r="M192" s="91"/>
      <c r="Q192" s="26"/>
    </row>
    <row r="193" spans="7:17" s="7" customFormat="1" x14ac:dyDescent="0.2">
      <c r="I193" s="26"/>
      <c r="J193" s="26"/>
      <c r="K193" s="26"/>
      <c r="L193" s="26"/>
      <c r="M193" s="26"/>
      <c r="Q193" s="26"/>
    </row>
    <row r="194" spans="7:17" s="7" customFormat="1" ht="9" customHeight="1" x14ac:dyDescent="0.2">
      <c r="I194" s="26"/>
      <c r="J194" s="26"/>
      <c r="K194" s="26"/>
      <c r="L194" s="26"/>
      <c r="M194" s="26"/>
      <c r="Q194" s="26"/>
    </row>
    <row r="195" spans="7:17" s="7" customFormat="1" x14ac:dyDescent="0.2">
      <c r="I195" s="26"/>
      <c r="J195" s="26"/>
      <c r="K195" s="26"/>
      <c r="L195" s="26"/>
      <c r="M195" s="26"/>
      <c r="Q195" s="26"/>
    </row>
    <row r="196" spans="7:17" s="7" customFormat="1" ht="9" customHeight="1" x14ac:dyDescent="0.2">
      <c r="I196" s="26"/>
      <c r="J196" s="26"/>
      <c r="K196" s="26"/>
      <c r="L196" s="26"/>
      <c r="M196" s="26"/>
      <c r="Q196" s="26"/>
    </row>
    <row r="197" spans="7:17" s="7" customFormat="1" x14ac:dyDescent="0.2">
      <c r="I197" s="26"/>
      <c r="J197" s="26"/>
      <c r="K197" s="26"/>
      <c r="L197" s="26"/>
      <c r="M197" s="26"/>
      <c r="Q197" s="26"/>
    </row>
    <row r="198" spans="7:17" s="7" customFormat="1" ht="9" customHeight="1" x14ac:dyDescent="0.2">
      <c r="I198" s="26"/>
      <c r="J198" s="26"/>
      <c r="K198" s="26"/>
      <c r="L198" s="26"/>
      <c r="M198" s="26"/>
      <c r="Q198" s="26"/>
    </row>
    <row r="199" spans="7:17" s="7" customFormat="1" x14ac:dyDescent="0.2">
      <c r="I199" s="26"/>
      <c r="J199" s="26"/>
      <c r="K199" s="26"/>
      <c r="L199" s="26"/>
      <c r="M199" s="26"/>
      <c r="Q199" s="26"/>
    </row>
    <row r="200" spans="7:17" s="7" customFormat="1" x14ac:dyDescent="0.2">
      <c r="G200" s="26"/>
      <c r="I200" s="26"/>
      <c r="J200" s="26"/>
      <c r="K200" s="26"/>
      <c r="L200" s="26"/>
      <c r="M200" s="26"/>
      <c r="Q200" s="26"/>
    </row>
    <row r="201" spans="7:17" s="7" customFormat="1" x14ac:dyDescent="0.2">
      <c r="G201" s="26"/>
      <c r="I201" s="26"/>
      <c r="J201" s="26"/>
      <c r="K201" s="26"/>
      <c r="L201" s="26"/>
      <c r="M201" s="26"/>
      <c r="Q201" s="26"/>
    </row>
    <row r="202" spans="7:17" s="7" customFormat="1" x14ac:dyDescent="0.2">
      <c r="G202" s="26"/>
      <c r="I202" s="26"/>
      <c r="J202" s="26"/>
      <c r="K202" s="26"/>
      <c r="L202" s="26"/>
      <c r="M202" s="26"/>
      <c r="Q202" s="26"/>
    </row>
    <row r="203" spans="7:17" s="7" customFormat="1" ht="9" customHeight="1" x14ac:dyDescent="0.2">
      <c r="G203" s="26"/>
      <c r="I203" s="26"/>
      <c r="J203" s="26"/>
      <c r="K203" s="26"/>
      <c r="L203" s="26"/>
      <c r="M203" s="26"/>
      <c r="Q203" s="26"/>
    </row>
    <row r="204" spans="7:17" s="7" customFormat="1" x14ac:dyDescent="0.2">
      <c r="G204" s="26"/>
      <c r="I204" s="26"/>
      <c r="J204" s="26"/>
      <c r="K204" s="26"/>
      <c r="L204" s="26"/>
      <c r="M204" s="26"/>
      <c r="Q204" s="26"/>
    </row>
    <row r="205" spans="7:17" s="7" customFormat="1" x14ac:dyDescent="0.2">
      <c r="G205" s="26"/>
      <c r="I205" s="26"/>
      <c r="J205" s="26"/>
      <c r="K205" s="26"/>
      <c r="L205" s="26"/>
      <c r="M205" s="26"/>
      <c r="Q205" s="26"/>
    </row>
    <row r="206" spans="7:17" s="7" customFormat="1" x14ac:dyDescent="0.2">
      <c r="G206" s="26"/>
      <c r="I206" s="26"/>
      <c r="J206" s="26"/>
      <c r="K206" s="26"/>
      <c r="L206" s="26"/>
      <c r="M206" s="26"/>
      <c r="Q206" s="26"/>
    </row>
    <row r="207" spans="7:17" s="7" customFormat="1" x14ac:dyDescent="0.2">
      <c r="G207" s="26"/>
      <c r="I207" s="26"/>
      <c r="J207" s="26"/>
      <c r="K207" s="26"/>
      <c r="L207" s="26"/>
      <c r="M207" s="26"/>
      <c r="Q207" s="26"/>
    </row>
    <row r="208" spans="7:17" s="7" customFormat="1" x14ac:dyDescent="0.2">
      <c r="I208" s="26"/>
      <c r="J208" s="26"/>
      <c r="K208" s="26"/>
      <c r="L208" s="26"/>
      <c r="M208" s="26"/>
      <c r="Q208" s="26"/>
    </row>
    <row r="209" spans="7:17" s="7" customFormat="1" x14ac:dyDescent="0.2">
      <c r="I209" s="55"/>
      <c r="J209" s="55"/>
      <c r="K209" s="55"/>
      <c r="L209" s="55"/>
      <c r="M209" s="55"/>
      <c r="Q209" s="26"/>
    </row>
    <row r="210" spans="7:17" s="7" customFormat="1" x14ac:dyDescent="0.2">
      <c r="I210" s="55"/>
      <c r="J210" s="55"/>
      <c r="K210" s="55"/>
      <c r="L210" s="55"/>
      <c r="M210" s="55"/>
      <c r="Q210" s="26"/>
    </row>
    <row r="211" spans="7:17" s="7" customFormat="1" ht="7.5" customHeight="1" x14ac:dyDescent="0.2">
      <c r="I211" s="55"/>
      <c r="J211" s="55"/>
      <c r="K211" s="55"/>
      <c r="L211" s="55"/>
      <c r="M211" s="55"/>
      <c r="Q211" s="26"/>
    </row>
    <row r="212" spans="7:17" s="7" customFormat="1" x14ac:dyDescent="0.2">
      <c r="I212" s="55"/>
      <c r="J212" s="55"/>
      <c r="K212" s="55"/>
      <c r="L212" s="55"/>
      <c r="M212" s="55"/>
      <c r="N212" s="92"/>
      <c r="Q212" s="26"/>
    </row>
    <row r="213" spans="7:17" s="7" customFormat="1" ht="9" customHeight="1" x14ac:dyDescent="0.2">
      <c r="I213" s="55"/>
      <c r="J213" s="55"/>
      <c r="K213" s="55"/>
      <c r="L213" s="55"/>
      <c r="M213" s="55"/>
      <c r="Q213" s="26"/>
    </row>
    <row r="214" spans="7:17" s="7" customFormat="1" x14ac:dyDescent="0.2">
      <c r="I214" s="55"/>
      <c r="J214" s="55"/>
      <c r="K214" s="55"/>
      <c r="L214" s="55"/>
      <c r="M214" s="55"/>
      <c r="N214" s="93"/>
      <c r="Q214" s="26"/>
    </row>
    <row r="215" spans="7:17" s="7" customFormat="1" ht="7.5" customHeight="1" x14ac:dyDescent="0.2">
      <c r="I215" s="56"/>
      <c r="J215" s="56"/>
      <c r="K215" s="56"/>
      <c r="L215" s="56"/>
      <c r="M215" s="56"/>
      <c r="Q215" s="26"/>
    </row>
    <row r="216" spans="7:17" s="7" customFormat="1" x14ac:dyDescent="0.2">
      <c r="I216" s="50"/>
      <c r="J216" s="50"/>
      <c r="K216" s="50"/>
      <c r="L216" s="50"/>
      <c r="M216" s="50"/>
      <c r="Q216" s="26"/>
    </row>
    <row r="217" spans="7:17" s="7" customFormat="1" x14ac:dyDescent="0.2">
      <c r="Q217" s="26"/>
    </row>
    <row r="218" spans="7:17" s="7" customFormat="1" x14ac:dyDescent="0.2">
      <c r="Q218" s="26"/>
    </row>
    <row r="219" spans="7:17" s="7" customFormat="1" x14ac:dyDescent="0.2">
      <c r="G219" s="94"/>
      <c r="H219" s="95"/>
      <c r="M219" s="95"/>
      <c r="Q219" s="26"/>
    </row>
    <row r="220" spans="7:17" s="7" customFormat="1" ht="6" customHeight="1" x14ac:dyDescent="0.2">
      <c r="G220" s="94"/>
      <c r="Q220" s="26"/>
    </row>
    <row r="221" spans="7:17" s="7" customFormat="1" x14ac:dyDescent="0.2">
      <c r="H221" s="50"/>
      <c r="Q221" s="26"/>
    </row>
    <row r="222" spans="7:17" s="7" customFormat="1" ht="6" customHeight="1" x14ac:dyDescent="0.2">
      <c r="H222" s="50"/>
      <c r="Q222" s="26"/>
    </row>
    <row r="223" spans="7:17" s="7" customFormat="1" ht="13.9" customHeight="1" x14ac:dyDescent="0.2">
      <c r="H223" s="50"/>
      <c r="Q223" s="26"/>
    </row>
    <row r="224" spans="7:17" s="7" customFormat="1" x14ac:dyDescent="0.2">
      <c r="H224" s="71"/>
      <c r="K224" s="75"/>
      <c r="Q224" s="26"/>
    </row>
    <row r="225" spans="2:20" s="7" customFormat="1" x14ac:dyDescent="0.2">
      <c r="H225" s="50"/>
      <c r="Q225" s="26"/>
    </row>
    <row r="226" spans="2:20" s="7" customFormat="1" x14ac:dyDescent="0.2">
      <c r="H226" s="26"/>
      <c r="K226" s="75"/>
      <c r="M226" s="56"/>
      <c r="Q226" s="26"/>
    </row>
    <row r="227" spans="2:20" s="7" customFormat="1" x14ac:dyDescent="0.2">
      <c r="H227" s="26"/>
      <c r="M227" s="56"/>
      <c r="Q227" s="26"/>
    </row>
    <row r="228" spans="2:20" s="7" customFormat="1" x14ac:dyDescent="0.2">
      <c r="H228" s="50"/>
      <c r="M228" s="56"/>
      <c r="Q228" s="26"/>
    </row>
    <row r="229" spans="2:20" s="7" customFormat="1" x14ac:dyDescent="0.2">
      <c r="H229" s="52"/>
      <c r="M229" s="56"/>
      <c r="Q229" s="26"/>
    </row>
    <row r="230" spans="2:20" s="7" customFormat="1" x14ac:dyDescent="0.2">
      <c r="H230" s="56"/>
      <c r="M230" s="56"/>
      <c r="Q230" s="26"/>
    </row>
    <row r="231" spans="2:20" s="7" customFormat="1" x14ac:dyDescent="0.2">
      <c r="G231" s="96"/>
      <c r="M231" s="56"/>
      <c r="Q231" s="26"/>
    </row>
    <row r="232" spans="2:20" s="7" customFormat="1" x14ac:dyDescent="0.2">
      <c r="H232" s="58"/>
      <c r="M232" s="56"/>
      <c r="Q232" s="26"/>
    </row>
    <row r="233" spans="2:20" s="7" customFormat="1" ht="5.65" customHeight="1" x14ac:dyDescent="0.2">
      <c r="G233" s="97"/>
      <c r="Q233" s="26"/>
    </row>
    <row r="234" spans="2:20" s="7" customFormat="1" ht="14.25" customHeight="1" x14ac:dyDescent="0.2">
      <c r="B234" s="74"/>
      <c r="G234" s="97"/>
      <c r="Q234" s="26"/>
    </row>
    <row r="235" spans="2:20" s="7" customFormat="1" x14ac:dyDescent="0.2"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Q235" s="26"/>
    </row>
    <row r="236" spans="2:20" s="7" customFormat="1" ht="15" x14ac:dyDescent="0.2"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O236" s="208"/>
      <c r="P236" s="209"/>
      <c r="Q236" s="12"/>
      <c r="R236" s="13"/>
      <c r="S236" s="13"/>
      <c r="T236" s="13"/>
    </row>
    <row r="237" spans="2:20" s="7" customFormat="1" ht="15.75" customHeight="1" x14ac:dyDescent="0.2"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O237" s="208"/>
      <c r="P237" s="209"/>
      <c r="Q237" s="12"/>
      <c r="R237" s="13"/>
      <c r="S237" s="13"/>
      <c r="T237" s="13"/>
    </row>
    <row r="238" spans="2:20" s="15" customFormat="1" ht="25.5" x14ac:dyDescent="0.35">
      <c r="B238" s="83"/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3"/>
      <c r="O238" s="66"/>
      <c r="P238" s="66"/>
      <c r="Q238" s="14"/>
      <c r="R238" s="66"/>
      <c r="S238" s="66"/>
      <c r="T238" s="66"/>
    </row>
    <row r="239" spans="2:20" s="15" customFormat="1" ht="25.5" customHeight="1" x14ac:dyDescent="0.35"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  <c r="O239" s="210"/>
      <c r="P239" s="210"/>
      <c r="Q239" s="16"/>
      <c r="R239" s="17"/>
      <c r="S239" s="17"/>
      <c r="T239" s="17"/>
    </row>
    <row r="240" spans="2:20" s="7" customFormat="1" ht="15" x14ac:dyDescent="0.2">
      <c r="O240" s="67"/>
      <c r="P240" s="67"/>
      <c r="Q240" s="16"/>
      <c r="R240" s="18"/>
      <c r="S240" s="18"/>
      <c r="T240" s="18"/>
    </row>
    <row r="241" spans="3:20" s="7" customFormat="1" ht="15" x14ac:dyDescent="0.2">
      <c r="O241" s="19"/>
      <c r="P241" s="19"/>
      <c r="Q241" s="16"/>
      <c r="R241" s="17"/>
      <c r="S241" s="17"/>
      <c r="T241" s="17"/>
    </row>
    <row r="242" spans="3:20" s="7" customFormat="1" ht="15" x14ac:dyDescent="0.2">
      <c r="O242" s="19"/>
      <c r="P242" s="19"/>
      <c r="Q242" s="16"/>
      <c r="R242" s="17"/>
      <c r="S242" s="17"/>
      <c r="T242" s="17"/>
    </row>
    <row r="243" spans="3:20" s="7" customFormat="1" ht="16.5" customHeight="1" x14ac:dyDescent="0.25">
      <c r="C243" s="98"/>
      <c r="I243" s="72"/>
      <c r="O243" s="19"/>
      <c r="P243" s="19"/>
      <c r="Q243" s="16"/>
      <c r="R243" s="17"/>
      <c r="S243" s="17"/>
      <c r="T243" s="17"/>
    </row>
    <row r="244" spans="3:20" s="7" customFormat="1" ht="6" customHeight="1" x14ac:dyDescent="0.2">
      <c r="I244" s="72"/>
      <c r="O244" s="19"/>
      <c r="P244" s="19"/>
      <c r="Q244" s="16"/>
      <c r="R244" s="17"/>
      <c r="S244" s="17"/>
      <c r="T244" s="17"/>
    </row>
    <row r="245" spans="3:20" s="7" customFormat="1" ht="14.25" customHeight="1" x14ac:dyDescent="0.2">
      <c r="I245" s="72"/>
      <c r="O245" s="67"/>
      <c r="P245" s="67"/>
      <c r="Q245" s="16"/>
      <c r="R245" s="18"/>
      <c r="S245" s="18"/>
      <c r="T245" s="18"/>
    </row>
    <row r="246" spans="3:20" s="7" customFormat="1" ht="14.25" customHeight="1" x14ac:dyDescent="0.2">
      <c r="G246" s="77"/>
      <c r="H246" s="77"/>
      <c r="I246" s="72"/>
      <c r="O246" s="67"/>
      <c r="P246" s="67"/>
      <c r="Q246" s="16"/>
      <c r="R246" s="18"/>
      <c r="S246" s="18"/>
      <c r="T246" s="18"/>
    </row>
    <row r="247" spans="3:20" s="7" customFormat="1" ht="14.25" customHeight="1" x14ac:dyDescent="0.2">
      <c r="G247" s="65"/>
      <c r="H247" s="65"/>
      <c r="I247" s="99"/>
      <c r="O247" s="67"/>
      <c r="P247" s="20"/>
      <c r="Q247" s="16"/>
      <c r="R247" s="17"/>
      <c r="S247" s="18"/>
      <c r="T247" s="17"/>
    </row>
    <row r="248" spans="3:20" s="7" customFormat="1" ht="6" customHeight="1" x14ac:dyDescent="0.2">
      <c r="G248" s="65"/>
      <c r="H248" s="65"/>
      <c r="I248" s="72"/>
      <c r="O248" s="67"/>
      <c r="P248" s="20"/>
      <c r="Q248" s="16"/>
      <c r="R248" s="17"/>
      <c r="S248" s="18"/>
      <c r="T248" s="17"/>
    </row>
    <row r="249" spans="3:20" s="7" customFormat="1" ht="15" x14ac:dyDescent="0.2">
      <c r="G249" s="58"/>
      <c r="H249" s="58"/>
      <c r="K249" s="72"/>
      <c r="O249" s="67"/>
      <c r="P249" s="67"/>
      <c r="Q249" s="21"/>
      <c r="R249" s="22"/>
      <c r="S249" s="67"/>
      <c r="T249" s="67"/>
    </row>
    <row r="250" spans="3:20" s="7" customFormat="1" ht="13.9" customHeight="1" x14ac:dyDescent="0.2">
      <c r="G250" s="62"/>
      <c r="H250" s="62"/>
      <c r="O250" s="67"/>
      <c r="P250" s="67"/>
      <c r="Q250" s="206"/>
      <c r="R250" s="206"/>
      <c r="S250" s="206"/>
      <c r="T250" s="23"/>
    </row>
    <row r="251" spans="3:20" s="7" customFormat="1" ht="15.4" customHeight="1" x14ac:dyDescent="0.2">
      <c r="G251" s="40"/>
      <c r="H251" s="40"/>
      <c r="O251" s="67"/>
      <c r="P251" s="67"/>
      <c r="Q251" s="21"/>
      <c r="R251" s="67"/>
      <c r="S251" s="67"/>
      <c r="T251" s="18"/>
    </row>
    <row r="252" spans="3:20" s="7" customFormat="1" ht="10.5" customHeight="1" x14ac:dyDescent="0.2">
      <c r="O252" s="67"/>
      <c r="P252" s="67"/>
      <c r="Q252" s="206"/>
      <c r="R252" s="206"/>
      <c r="S252" s="206"/>
      <c r="T252" s="17"/>
    </row>
    <row r="253" spans="3:20" s="7" customFormat="1" ht="15.4" customHeight="1" x14ac:dyDescent="0.2">
      <c r="G253" s="40"/>
      <c r="H253" s="40"/>
      <c r="O253" s="24"/>
      <c r="P253" s="24"/>
      <c r="Q253" s="25"/>
      <c r="R253" s="24"/>
      <c r="S253" s="24"/>
      <c r="T253" s="24"/>
    </row>
    <row r="254" spans="3:20" s="7" customFormat="1" x14ac:dyDescent="0.2">
      <c r="Q254" s="26"/>
    </row>
    <row r="255" spans="3:20" s="7" customFormat="1" x14ac:dyDescent="0.2">
      <c r="Q255" s="26"/>
    </row>
    <row r="256" spans="3:20" s="7" customFormat="1" ht="18" x14ac:dyDescent="0.25">
      <c r="C256" s="98"/>
      <c r="Q256" s="26"/>
    </row>
    <row r="257" spans="3:17" s="7" customFormat="1" ht="6" customHeight="1" x14ac:dyDescent="0.25">
      <c r="C257" s="98"/>
      <c r="Q257" s="26"/>
    </row>
    <row r="258" spans="3:17" s="7" customFormat="1" ht="15" customHeight="1" x14ac:dyDescent="0.2">
      <c r="G258" s="62"/>
      <c r="Q258" s="26"/>
    </row>
    <row r="259" spans="3:17" s="7" customFormat="1" x14ac:dyDescent="0.2">
      <c r="G259" s="40"/>
      <c r="Q259" s="26"/>
    </row>
    <row r="260" spans="3:17" s="7" customFormat="1" x14ac:dyDescent="0.2">
      <c r="G260" s="40"/>
      <c r="Q260" s="26"/>
    </row>
    <row r="261" spans="3:17" s="7" customFormat="1" ht="9" customHeight="1" x14ac:dyDescent="0.2">
      <c r="G261" s="40"/>
      <c r="Q261" s="26"/>
    </row>
    <row r="262" spans="3:17" s="7" customFormat="1" ht="15.4" customHeight="1" x14ac:dyDescent="0.2">
      <c r="G262" s="40"/>
      <c r="Q262" s="26"/>
    </row>
    <row r="263" spans="3:17" s="7" customFormat="1" ht="15.4" customHeight="1" x14ac:dyDescent="0.2">
      <c r="Q263" s="26"/>
    </row>
    <row r="264" spans="3:17" s="7" customFormat="1" ht="15.4" customHeight="1" x14ac:dyDescent="0.2">
      <c r="Q264" s="26"/>
    </row>
    <row r="265" spans="3:17" s="7" customFormat="1" ht="15.4" customHeight="1" x14ac:dyDescent="0.25">
      <c r="C265" s="98"/>
      <c r="Q265" s="26"/>
    </row>
    <row r="266" spans="3:17" s="7" customFormat="1" ht="6" customHeight="1" x14ac:dyDescent="0.2">
      <c r="Q266" s="26"/>
    </row>
    <row r="267" spans="3:17" s="7" customFormat="1" ht="15.4" customHeight="1" x14ac:dyDescent="0.2">
      <c r="G267" s="50"/>
      <c r="Q267" s="26"/>
    </row>
    <row r="268" spans="3:17" s="7" customFormat="1" ht="12" customHeight="1" x14ac:dyDescent="0.2">
      <c r="Q268" s="26"/>
    </row>
    <row r="269" spans="3:17" s="7" customFormat="1" ht="15.4" customHeight="1" x14ac:dyDescent="0.2">
      <c r="G269" s="100"/>
      <c r="Q269" s="26"/>
    </row>
    <row r="270" spans="3:17" s="7" customFormat="1" ht="15.4" customHeight="1" x14ac:dyDescent="0.2">
      <c r="G270" s="58"/>
      <c r="Q270" s="26"/>
    </row>
    <row r="271" spans="3:17" s="7" customFormat="1" ht="15.4" customHeight="1" x14ac:dyDescent="0.2">
      <c r="G271" s="100"/>
      <c r="Q271" s="26"/>
    </row>
    <row r="272" spans="3:17" s="7" customFormat="1" ht="15.4" customHeight="1" x14ac:dyDescent="0.2">
      <c r="G272" s="50"/>
      <c r="Q272" s="26"/>
    </row>
    <row r="273" spans="2:17" s="7" customFormat="1" ht="15.4" customHeight="1" x14ac:dyDescent="0.2">
      <c r="Q273" s="26"/>
    </row>
    <row r="274" spans="2:17" s="7" customFormat="1" ht="15.4" customHeight="1" x14ac:dyDescent="0.25">
      <c r="C274" s="98"/>
      <c r="G274" s="101"/>
      <c r="H274" s="77"/>
      <c r="I274" s="65"/>
      <c r="J274" s="65"/>
      <c r="Q274" s="26"/>
    </row>
    <row r="275" spans="2:17" s="7" customFormat="1" ht="15.4" customHeight="1" x14ac:dyDescent="0.2">
      <c r="G275" s="65"/>
      <c r="H275" s="65"/>
      <c r="I275" s="65"/>
      <c r="J275" s="65"/>
      <c r="Q275" s="26"/>
    </row>
    <row r="276" spans="2:17" s="7" customFormat="1" ht="6.4" customHeight="1" x14ac:dyDescent="0.2">
      <c r="Q276" s="26"/>
    </row>
    <row r="277" spans="2:17" s="7" customFormat="1" ht="15.4" customHeight="1" x14ac:dyDescent="0.2">
      <c r="G277" s="50"/>
      <c r="H277" s="40"/>
      <c r="I277" s="40"/>
      <c r="J277" s="40"/>
      <c r="Q277" s="26"/>
    </row>
    <row r="278" spans="2:17" s="7" customFormat="1" ht="7.15" customHeight="1" x14ac:dyDescent="0.2">
      <c r="H278" s="40"/>
      <c r="I278" s="40"/>
      <c r="J278" s="40"/>
      <c r="Q278" s="26"/>
    </row>
    <row r="279" spans="2:17" s="7" customFormat="1" ht="15.4" customHeight="1" x14ac:dyDescent="0.2">
      <c r="G279" s="102"/>
      <c r="H279" s="40"/>
      <c r="I279" s="40"/>
      <c r="J279" s="40"/>
      <c r="Q279" s="26"/>
    </row>
    <row r="280" spans="2:17" s="7" customFormat="1" ht="6" customHeight="1" x14ac:dyDescent="0.2">
      <c r="H280" s="72"/>
      <c r="J280" s="40"/>
      <c r="Q280" s="26"/>
    </row>
    <row r="281" spans="2:17" s="7" customFormat="1" ht="15.4" customHeight="1" x14ac:dyDescent="0.2">
      <c r="G281" s="50"/>
      <c r="H281" s="40"/>
      <c r="J281" s="40"/>
      <c r="O281" s="103"/>
      <c r="Q281" s="26"/>
    </row>
    <row r="282" spans="2:17" s="7" customFormat="1" x14ac:dyDescent="0.2">
      <c r="Q282" s="26"/>
    </row>
    <row r="283" spans="2:17" s="7" customFormat="1" x14ac:dyDescent="0.2">
      <c r="B283" s="74"/>
      <c r="Q283" s="26"/>
    </row>
    <row r="284" spans="2:17" s="7" customFormat="1" x14ac:dyDescent="0.2"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Q284" s="26"/>
    </row>
    <row r="285" spans="2:17" s="7" customFormat="1" x14ac:dyDescent="0.2"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Q285" s="26"/>
    </row>
    <row r="286" spans="2:17" s="7" customFormat="1" x14ac:dyDescent="0.2"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Q286" s="26"/>
    </row>
    <row r="287" spans="2:17" s="7" customFormat="1" ht="25.5" x14ac:dyDescent="0.35">
      <c r="B287" s="83"/>
      <c r="C287" s="83"/>
      <c r="D287" s="83"/>
      <c r="E287" s="83"/>
      <c r="F287" s="83"/>
      <c r="G287" s="83"/>
      <c r="H287" s="83"/>
      <c r="I287" s="83"/>
      <c r="J287" s="83"/>
      <c r="K287" s="83"/>
      <c r="L287" s="83"/>
      <c r="M287" s="15"/>
      <c r="Q287" s="26"/>
    </row>
    <row r="288" spans="2:17" s="7" customFormat="1" ht="25.5" x14ac:dyDescent="0.35">
      <c r="B288" s="83"/>
      <c r="C288" s="83"/>
      <c r="D288" s="83"/>
      <c r="E288" s="83"/>
      <c r="F288" s="83"/>
      <c r="G288" s="83"/>
      <c r="H288" s="83"/>
      <c r="I288" s="83"/>
      <c r="J288" s="83"/>
      <c r="K288" s="83"/>
      <c r="L288" s="83"/>
      <c r="M288" s="15"/>
      <c r="Q288" s="26"/>
    </row>
    <row r="289" spans="2:17" s="7" customFormat="1" x14ac:dyDescent="0.2"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Q289" s="26"/>
    </row>
    <row r="290" spans="2:17" s="7" customFormat="1" x14ac:dyDescent="0.2">
      <c r="B290" s="77"/>
      <c r="C290" s="77"/>
      <c r="D290" s="77"/>
      <c r="F290" s="77"/>
      <c r="G290" s="77"/>
      <c r="H290" s="77"/>
      <c r="I290" s="77"/>
      <c r="J290" s="77"/>
      <c r="K290" s="77"/>
      <c r="L290" s="77"/>
      <c r="Q290" s="26"/>
    </row>
    <row r="291" spans="2:17" s="7" customFormat="1" x14ac:dyDescent="0.2"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Q291" s="26"/>
    </row>
    <row r="292" spans="2:17" s="7" customFormat="1" x14ac:dyDescent="0.2"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Q292" s="26"/>
    </row>
    <row r="293" spans="2:17" s="7" customFormat="1" x14ac:dyDescent="0.2">
      <c r="G293" s="65"/>
      <c r="H293" s="65"/>
      <c r="I293" s="65"/>
      <c r="J293" s="65"/>
      <c r="K293" s="65"/>
      <c r="L293" s="60"/>
      <c r="Q293" s="26"/>
    </row>
    <row r="294" spans="2:17" s="7" customFormat="1" x14ac:dyDescent="0.2">
      <c r="G294" s="59"/>
      <c r="H294" s="59"/>
      <c r="I294" s="59"/>
      <c r="J294" s="60"/>
      <c r="K294" s="60"/>
      <c r="L294" s="60"/>
      <c r="Q294" s="26"/>
    </row>
    <row r="295" spans="2:17" s="7" customFormat="1" x14ac:dyDescent="0.2">
      <c r="G295" s="59"/>
      <c r="H295" s="60"/>
      <c r="I295" s="60"/>
      <c r="J295" s="60"/>
      <c r="K295" s="60"/>
      <c r="L295" s="60"/>
      <c r="Q295" s="26"/>
    </row>
    <row r="296" spans="2:17" s="7" customFormat="1" x14ac:dyDescent="0.2">
      <c r="G296" s="50"/>
      <c r="H296" s="50"/>
      <c r="I296" s="50"/>
      <c r="J296" s="50"/>
      <c r="K296" s="50"/>
      <c r="L296" s="58"/>
      <c r="N296" s="104"/>
      <c r="Q296" s="26"/>
    </row>
    <row r="297" spans="2:17" s="7" customFormat="1" x14ac:dyDescent="0.2">
      <c r="F297" s="89"/>
      <c r="G297" s="26"/>
      <c r="H297" s="26"/>
      <c r="I297" s="26"/>
      <c r="J297" s="26"/>
      <c r="K297" s="26"/>
      <c r="L297" s="62"/>
      <c r="Q297" s="26"/>
    </row>
    <row r="298" spans="2:17" s="7" customFormat="1" x14ac:dyDescent="0.2">
      <c r="F298" s="89"/>
      <c r="G298" s="26"/>
      <c r="H298" s="26"/>
      <c r="I298" s="26"/>
      <c r="J298" s="26"/>
      <c r="K298" s="26"/>
      <c r="L298" s="62"/>
      <c r="Q298" s="26"/>
    </row>
    <row r="299" spans="2:17" s="7" customFormat="1" x14ac:dyDescent="0.2">
      <c r="F299" s="89"/>
      <c r="G299" s="26"/>
      <c r="H299" s="26"/>
      <c r="I299" s="26"/>
      <c r="J299" s="26"/>
      <c r="K299" s="26"/>
      <c r="L299" s="62"/>
      <c r="Q299" s="26"/>
    </row>
    <row r="300" spans="2:17" s="7" customFormat="1" x14ac:dyDescent="0.2">
      <c r="F300" s="89"/>
      <c r="G300" s="26"/>
      <c r="H300" s="26"/>
      <c r="I300" s="26"/>
      <c r="J300" s="26"/>
      <c r="K300" s="26"/>
      <c r="L300" s="62"/>
      <c r="Q300" s="26"/>
    </row>
    <row r="301" spans="2:17" s="7" customFormat="1" x14ac:dyDescent="0.2">
      <c r="F301" s="89"/>
      <c r="G301" s="26"/>
      <c r="H301" s="26"/>
      <c r="I301" s="26"/>
      <c r="J301" s="26"/>
      <c r="K301" s="26"/>
      <c r="L301" s="62"/>
      <c r="Q301" s="26"/>
    </row>
    <row r="302" spans="2:17" s="7" customFormat="1" x14ac:dyDescent="0.2">
      <c r="F302" s="89"/>
      <c r="G302" s="26"/>
      <c r="H302" s="26"/>
      <c r="I302" s="26"/>
      <c r="J302" s="26"/>
      <c r="K302" s="26"/>
      <c r="L302" s="62"/>
      <c r="Q302" s="26"/>
    </row>
    <row r="303" spans="2:17" s="7" customFormat="1" x14ac:dyDescent="0.2">
      <c r="F303" s="89"/>
      <c r="G303" s="26"/>
      <c r="H303" s="26"/>
      <c r="I303" s="26"/>
      <c r="J303" s="26"/>
      <c r="K303" s="26"/>
      <c r="L303" s="62"/>
      <c r="Q303" s="26"/>
    </row>
    <row r="304" spans="2:17" s="7" customFormat="1" x14ac:dyDescent="0.2">
      <c r="Q304" s="26"/>
    </row>
    <row r="305" spans="6:17" s="7" customFormat="1" x14ac:dyDescent="0.2">
      <c r="Q305" s="26"/>
    </row>
    <row r="306" spans="6:17" s="7" customFormat="1" x14ac:dyDescent="0.2">
      <c r="Q306" s="26"/>
    </row>
    <row r="307" spans="6:17" s="7" customFormat="1" x14ac:dyDescent="0.2">
      <c r="G307" s="50"/>
      <c r="H307" s="50"/>
      <c r="I307" s="50"/>
      <c r="J307" s="50"/>
      <c r="K307" s="50"/>
      <c r="L307" s="68"/>
      <c r="N307" s="104"/>
      <c r="Q307" s="26"/>
    </row>
    <row r="308" spans="6:17" s="7" customFormat="1" x14ac:dyDescent="0.2">
      <c r="F308" s="89"/>
      <c r="G308" s="26"/>
      <c r="H308" s="26"/>
      <c r="I308" s="26"/>
      <c r="J308" s="26"/>
      <c r="K308" s="26"/>
      <c r="L308" s="62"/>
      <c r="Q308" s="26"/>
    </row>
    <row r="309" spans="6:17" s="7" customFormat="1" x14ac:dyDescent="0.2">
      <c r="F309" s="89"/>
      <c r="G309" s="26"/>
      <c r="H309" s="26"/>
      <c r="I309" s="26"/>
      <c r="J309" s="26"/>
      <c r="K309" s="26"/>
      <c r="L309" s="62"/>
      <c r="Q309" s="26"/>
    </row>
    <row r="310" spans="6:17" s="7" customFormat="1" x14ac:dyDescent="0.2">
      <c r="F310" s="89"/>
      <c r="G310" s="26"/>
      <c r="H310" s="26"/>
      <c r="I310" s="26"/>
      <c r="J310" s="26"/>
      <c r="K310" s="26"/>
      <c r="L310" s="62"/>
      <c r="Q310" s="26"/>
    </row>
    <row r="311" spans="6:17" s="7" customFormat="1" x14ac:dyDescent="0.2">
      <c r="F311" s="89"/>
      <c r="G311" s="26"/>
      <c r="H311" s="26"/>
      <c r="I311" s="26"/>
      <c r="J311" s="26"/>
      <c r="K311" s="26"/>
      <c r="L311" s="62"/>
      <c r="Q311" s="26"/>
    </row>
    <row r="312" spans="6:17" s="7" customFormat="1" x14ac:dyDescent="0.2">
      <c r="F312" s="89"/>
      <c r="G312" s="26"/>
      <c r="H312" s="26"/>
      <c r="I312" s="26"/>
      <c r="J312" s="26"/>
      <c r="K312" s="26"/>
      <c r="L312" s="62"/>
      <c r="Q312" s="26"/>
    </row>
    <row r="313" spans="6:17" s="7" customFormat="1" x14ac:dyDescent="0.2">
      <c r="F313" s="89"/>
      <c r="G313" s="26"/>
      <c r="H313" s="26"/>
      <c r="I313" s="26"/>
      <c r="J313" s="26"/>
      <c r="K313" s="26"/>
      <c r="L313" s="62"/>
      <c r="Q313" s="26"/>
    </row>
    <row r="314" spans="6:17" s="7" customFormat="1" x14ac:dyDescent="0.2">
      <c r="F314" s="89"/>
      <c r="G314" s="26"/>
      <c r="H314" s="26"/>
      <c r="I314" s="26"/>
      <c r="J314" s="26"/>
      <c r="K314" s="26"/>
      <c r="L314" s="62"/>
      <c r="Q314" s="26"/>
    </row>
    <row r="315" spans="6:17" s="7" customFormat="1" x14ac:dyDescent="0.2">
      <c r="F315" s="72"/>
      <c r="G315" s="100"/>
      <c r="H315" s="100"/>
      <c r="I315" s="100"/>
      <c r="J315" s="100"/>
      <c r="K315" s="100"/>
      <c r="L315" s="62"/>
      <c r="Q315" s="26"/>
    </row>
    <row r="316" spans="6:17" s="7" customFormat="1" x14ac:dyDescent="0.2">
      <c r="Q316" s="26"/>
    </row>
    <row r="317" spans="6:17" s="7" customFormat="1" x14ac:dyDescent="0.2">
      <c r="Q317" s="26"/>
    </row>
    <row r="318" spans="6:17" s="7" customFormat="1" x14ac:dyDescent="0.2">
      <c r="G318" s="77"/>
      <c r="H318" s="77"/>
      <c r="I318" s="77"/>
      <c r="J318" s="77"/>
      <c r="K318" s="77"/>
      <c r="L318" s="77"/>
      <c r="M318" s="77"/>
      <c r="Q318" s="26"/>
    </row>
    <row r="319" spans="6:17" s="7" customFormat="1" x14ac:dyDescent="0.2">
      <c r="F319" s="93"/>
      <c r="G319" s="89"/>
      <c r="H319" s="89"/>
      <c r="I319" s="89"/>
      <c r="J319" s="89"/>
      <c r="K319" s="89"/>
      <c r="L319" s="89"/>
      <c r="M319" s="89"/>
      <c r="Q319" s="26"/>
    </row>
    <row r="320" spans="6:17" s="7" customFormat="1" x14ac:dyDescent="0.2">
      <c r="F320" s="89"/>
      <c r="G320" s="58"/>
      <c r="H320" s="58"/>
      <c r="I320" s="58"/>
      <c r="J320" s="58"/>
      <c r="K320" s="58"/>
      <c r="L320" s="58"/>
      <c r="M320" s="58"/>
      <c r="Q320" s="26"/>
    </row>
    <row r="321" spans="6:17" s="7" customFormat="1" x14ac:dyDescent="0.2">
      <c r="F321" s="89"/>
      <c r="G321" s="62"/>
      <c r="H321" s="62"/>
      <c r="I321" s="62"/>
      <c r="J321" s="62"/>
      <c r="K321" s="62"/>
      <c r="L321" s="62"/>
      <c r="M321" s="62"/>
      <c r="Q321" s="26"/>
    </row>
    <row r="322" spans="6:17" s="7" customFormat="1" x14ac:dyDescent="0.2">
      <c r="F322" s="89"/>
      <c r="G322" s="62"/>
      <c r="H322" s="62"/>
      <c r="I322" s="62"/>
      <c r="J322" s="62"/>
      <c r="K322" s="62"/>
      <c r="L322" s="62"/>
      <c r="M322" s="62"/>
      <c r="Q322" s="26"/>
    </row>
    <row r="323" spans="6:17" s="7" customFormat="1" x14ac:dyDescent="0.2">
      <c r="F323" s="89"/>
      <c r="G323" s="62"/>
      <c r="H323" s="62"/>
      <c r="I323" s="62"/>
      <c r="J323" s="62"/>
      <c r="K323" s="62"/>
      <c r="L323" s="62"/>
      <c r="M323" s="62"/>
      <c r="Q323" s="26"/>
    </row>
    <row r="324" spans="6:17" s="7" customFormat="1" x14ac:dyDescent="0.2">
      <c r="F324" s="89"/>
      <c r="G324" s="62"/>
      <c r="H324" s="62"/>
      <c r="I324" s="62"/>
      <c r="J324" s="62"/>
      <c r="K324" s="62"/>
      <c r="L324" s="62"/>
      <c r="M324" s="62"/>
      <c r="Q324" s="26"/>
    </row>
    <row r="325" spans="6:17" s="7" customFormat="1" x14ac:dyDescent="0.2">
      <c r="F325" s="89"/>
      <c r="G325" s="62"/>
      <c r="H325" s="62"/>
      <c r="I325" s="62"/>
      <c r="J325" s="62"/>
      <c r="K325" s="62"/>
      <c r="L325" s="62"/>
      <c r="M325" s="62"/>
      <c r="Q325" s="26"/>
    </row>
    <row r="326" spans="6:17" s="7" customFormat="1" x14ac:dyDescent="0.2">
      <c r="F326" s="89"/>
      <c r="G326" s="62"/>
      <c r="H326" s="62"/>
      <c r="I326" s="62"/>
      <c r="J326" s="62"/>
      <c r="K326" s="62"/>
      <c r="L326" s="62"/>
      <c r="M326" s="62"/>
      <c r="Q326" s="26"/>
    </row>
    <row r="327" spans="6:17" s="7" customFormat="1" x14ac:dyDescent="0.2">
      <c r="Q327" s="26"/>
    </row>
    <row r="328" spans="6:17" s="7" customFormat="1" x14ac:dyDescent="0.2">
      <c r="Q328" s="26"/>
    </row>
    <row r="329" spans="6:17" s="7" customFormat="1" x14ac:dyDescent="0.2">
      <c r="Q329" s="26"/>
    </row>
    <row r="330" spans="6:17" s="7" customFormat="1" x14ac:dyDescent="0.2">
      <c r="Q330" s="26"/>
    </row>
    <row r="331" spans="6:17" s="7" customFormat="1" x14ac:dyDescent="0.2">
      <c r="Q331" s="26"/>
    </row>
    <row r="332" spans="6:17" s="7" customFormat="1" x14ac:dyDescent="0.2">
      <c r="Q332" s="26"/>
    </row>
    <row r="333" spans="6:17" s="7" customFormat="1" x14ac:dyDescent="0.2">
      <c r="Q333" s="26"/>
    </row>
    <row r="334" spans="6:17" s="7" customFormat="1" x14ac:dyDescent="0.2">
      <c r="Q334" s="26"/>
    </row>
    <row r="335" spans="6:17" s="7" customFormat="1" x14ac:dyDescent="0.2">
      <c r="Q335" s="26"/>
    </row>
    <row r="336" spans="6:17" s="7" customFormat="1" x14ac:dyDescent="0.2">
      <c r="Q336" s="26"/>
    </row>
    <row r="337" spans="2:31" s="7" customFormat="1" x14ac:dyDescent="0.2">
      <c r="Q337" s="26"/>
    </row>
    <row r="338" spans="2:31" s="7" customFormat="1" x14ac:dyDescent="0.2">
      <c r="Q338" s="26"/>
    </row>
    <row r="339" spans="2:31" s="7" customFormat="1" x14ac:dyDescent="0.2">
      <c r="Q339" s="26"/>
    </row>
    <row r="340" spans="2:31" s="7" customFormat="1" x14ac:dyDescent="0.2">
      <c r="Q340" s="26"/>
    </row>
    <row r="341" spans="2:31" s="7" customFormat="1" x14ac:dyDescent="0.2">
      <c r="Q341" s="26"/>
    </row>
    <row r="342" spans="2:31" s="7" customFormat="1" x14ac:dyDescent="0.2">
      <c r="Q342" s="26"/>
    </row>
    <row r="343" spans="2:31" s="7" customFormat="1" x14ac:dyDescent="0.2">
      <c r="Q343" s="26"/>
    </row>
    <row r="344" spans="2:31" s="7" customFormat="1" x14ac:dyDescent="0.2">
      <c r="Q344" s="26"/>
    </row>
    <row r="345" spans="2:31" s="7" customFormat="1" x14ac:dyDescent="0.2">
      <c r="Q345" s="26"/>
    </row>
    <row r="346" spans="2:31" s="79" customFormat="1" x14ac:dyDescent="0.2"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26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</row>
    <row r="347" spans="2:31" s="79" customFormat="1" x14ac:dyDescent="0.2"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26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</row>
    <row r="348" spans="2:31" s="79" customFormat="1" x14ac:dyDescent="0.2"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26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</row>
    <row r="349" spans="2:31" s="79" customFormat="1" x14ac:dyDescent="0.2"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26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</row>
    <row r="350" spans="2:31" s="79" customFormat="1" x14ac:dyDescent="0.2"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26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</row>
    <row r="351" spans="2:31" s="79" customFormat="1" x14ac:dyDescent="0.2"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26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</row>
    <row r="352" spans="2:31" s="79" customFormat="1" x14ac:dyDescent="0.2"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26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</row>
    <row r="353" spans="2:31" s="79" customFormat="1" x14ac:dyDescent="0.2"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26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</row>
    <row r="354" spans="2:31" s="79" customFormat="1" x14ac:dyDescent="0.2"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26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</row>
  </sheetData>
  <mergeCells count="19">
    <mergeCell ref="B5:M5"/>
    <mergeCell ref="B23:M23"/>
    <mergeCell ref="O7:Q7"/>
    <mergeCell ref="B59:M59"/>
    <mergeCell ref="Q252:S252"/>
    <mergeCell ref="O9:Q9"/>
    <mergeCell ref="O10:Q10"/>
    <mergeCell ref="O14:Q14"/>
    <mergeCell ref="O15:Q15"/>
    <mergeCell ref="O16:Q16"/>
    <mergeCell ref="O17:Q17"/>
    <mergeCell ref="O19:Q19"/>
    <mergeCell ref="O20:Q20"/>
    <mergeCell ref="Q250:S250"/>
    <mergeCell ref="O236:O237"/>
    <mergeCell ref="P236:P237"/>
    <mergeCell ref="O239:P239"/>
    <mergeCell ref="O21:Q21"/>
    <mergeCell ref="O11:Q11"/>
  </mergeCells>
  <pageMargins left="0.4" right="0.2" top="0.5" bottom="0.25" header="0.3" footer="0.3"/>
  <pageSetup scale="80" orientation="portrait" r:id="rId1"/>
  <rowBreaks count="5" manualBreakCount="5">
    <brk id="52" max="16383" man="1"/>
    <brk id="108" max="16383" man="1"/>
    <brk id="172" max="16383" man="1"/>
    <brk id="232" max="16383" man="1"/>
    <brk id="28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Ledger</vt:lpstr>
      <vt:lpstr>Accounting Log Report</vt:lpstr>
      <vt:lpstr>5 Year Projections</vt:lpstr>
      <vt:lpstr>'Accounting Log Report'!Print_Area</vt:lpstr>
      <vt:lpstr>Ledger!Print_Area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 Weaver</dc:creator>
  <cp:lastModifiedBy>Harrelson, Emma</cp:lastModifiedBy>
  <cp:lastPrinted>2021-07-19T19:48:01Z</cp:lastPrinted>
  <dcterms:created xsi:type="dcterms:W3CDTF">2019-02-13T13:02:35Z</dcterms:created>
  <dcterms:modified xsi:type="dcterms:W3CDTF">2021-07-28T12:55:00Z</dcterms:modified>
</cp:coreProperties>
</file>